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25" tabRatio="895" firstSheet="1" activeTab="1"/>
  </bookViews>
  <sheets>
    <sheet name="26.01.2018 " sheetId="1" state="hidden" r:id="rId1"/>
    <sheet name="02.09.2019" sheetId="2" r:id="rId2"/>
    <sheet name="03.09.2019" sheetId="3" r:id="rId3"/>
    <sheet name="04.09.2019 " sheetId="4" r:id="rId4"/>
    <sheet name="05.09.2019" sheetId="5" r:id="rId5"/>
    <sheet name="06.09.2019" sheetId="6" r:id="rId6"/>
    <sheet name="09.09.2019" sheetId="7" r:id="rId7"/>
    <sheet name="10.09.2019" sheetId="8" r:id="rId8"/>
    <sheet name="11.09.2019" sheetId="9" r:id="rId9"/>
    <sheet name="12.09.2019 " sheetId="10" r:id="rId10"/>
    <sheet name="13.09.2019" sheetId="11" r:id="rId11"/>
    <sheet name="16.09.19" sheetId="12" r:id="rId12"/>
    <sheet name="18.09.19" sheetId="13" r:id="rId13"/>
    <sheet name="20.09.19" sheetId="14" r:id="rId14"/>
    <sheet name="23.09.19" sheetId="15" r:id="rId15"/>
    <sheet name="24.09.19" sheetId="16" r:id="rId16"/>
    <sheet name="25.09.19" sheetId="17" r:id="rId17"/>
    <sheet name="26.09.2019" sheetId="18" r:id="rId18"/>
    <sheet name="27.09.2019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xlnm.Print_Area" localSheetId="1">'02.09.2019'!$A$1:$D$157</definedName>
    <definedName name="_xlnm.Print_Area" localSheetId="2">'03.09.2019'!$A$1:$D$160</definedName>
    <definedName name="_xlnm.Print_Area" localSheetId="3">'04.09.2019 '!$A$1:$D$155</definedName>
    <definedName name="_xlnm.Print_Area" localSheetId="4">'05.09.2019'!$A$1:$D$150</definedName>
    <definedName name="_xlnm.Print_Area" localSheetId="5">'06.09.2019'!$A$1:$D$160</definedName>
    <definedName name="_xlnm.Print_Area" localSheetId="6">'09.09.2019'!$A$1:$D$157</definedName>
    <definedName name="_xlnm.Print_Area" localSheetId="7">'10.09.2019'!$A$1:$D$158</definedName>
    <definedName name="_xlnm.Print_Area" localSheetId="8">'11.09.2019'!$A$1:$D$172</definedName>
    <definedName name="_xlnm.Print_Area" localSheetId="9">'12.09.2019 '!$A$1:$D$177</definedName>
    <definedName name="_xlnm.Print_Area" localSheetId="10">'13.09.2019'!$A$1:$D$179</definedName>
    <definedName name="_xlnm.Print_Area" localSheetId="11">'16.09.19'!$A$1:$D$155</definedName>
    <definedName name="_xlnm.Print_Area" localSheetId="12">'18.09.19'!$A$1:$D$165</definedName>
    <definedName name="_xlnm.Print_Area" localSheetId="13">'20.09.19'!$A$1:$D$155</definedName>
    <definedName name="_xlnm.Print_Area" localSheetId="14">'23.09.19'!$A$1:$D$171</definedName>
    <definedName name="_xlnm.Print_Area" localSheetId="15">'24.09.19'!$A$1:$D$172</definedName>
    <definedName name="_xlnm.Print_Area" localSheetId="16">'25.09.19'!$A$1:$D$155</definedName>
    <definedName name="_xlnm.Print_Area" localSheetId="0">'26.01.2018 '!$A$1:$D$54</definedName>
    <definedName name="_xlnm.Print_Area" localSheetId="17">'26.09.2019'!$A$1:$D$155</definedName>
    <definedName name="_xlnm.Print_Area" localSheetId="18">'27.09.2019'!$A$1:$D$155</definedName>
  </definedNames>
  <calcPr fullCalcOnLoad="1"/>
</workbook>
</file>

<file path=xl/sharedStrings.xml><?xml version="1.0" encoding="utf-8"?>
<sst xmlns="http://schemas.openxmlformats.org/spreadsheetml/2006/main" count="2965" uniqueCount="467">
  <si>
    <t>вивіз сміття</t>
  </si>
  <si>
    <t>за серпень</t>
  </si>
  <si>
    <t>Реабілітаційний центр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</si>
  <si>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</si>
  <si>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</si>
  <si>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</si>
  <si>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</si>
  <si>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</si>
  <si>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водопостачання  </t>
  </si>
  <si>
    <t xml:space="preserve">електропостачання  </t>
  </si>
  <si>
    <t>газ</t>
  </si>
  <si>
    <t>УПСЗН (громадські роботи)</t>
  </si>
  <si>
    <t>Фінансування видатків міського бюджету за 02.09.2019 року  пооб’єктно</t>
  </si>
  <si>
    <t>компенсація фізичним особам, які надають соціальні послуги (в т.ч. поштовий збір)</t>
  </si>
  <si>
    <t xml:space="preserve">розпорядження № 645  від   02.09.2019р. </t>
  </si>
  <si>
    <t>Надходження коштів на рахунки міського бюджету 02.09.2019 р., в т.ч.:</t>
  </si>
  <si>
    <t>Проект та експертиза по капітальному ремонту інклюзивно-ресурсному центру</t>
  </si>
  <si>
    <t>ТОВ "Творець", попередня оплата за капітальний ремонт, шляхом проведення комплексної термомодернізації об’єкту Ніжинська ЗОШ І-ІІІ ст.№ 10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</si>
  <si>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</si>
  <si>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</si>
  <si>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</si>
  <si>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</si>
  <si>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</si>
  <si>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</si>
  <si>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</si>
  <si>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</si>
  <si>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</si>
  <si>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</si>
  <si>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</si>
  <si>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</si>
  <si>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</si>
  <si>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</si>
  <si>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</si>
  <si>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</si>
  <si>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</si>
  <si>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</si>
  <si>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</si>
  <si>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</si>
  <si>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</si>
  <si>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</si>
  <si>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</si>
  <si>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</si>
  <si>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</si>
  <si>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</si>
  <si>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</si>
  <si>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</si>
  <si>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</si>
  <si>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</si>
  <si>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</si>
  <si>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</si>
  <si>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</si>
  <si>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</si>
  <si>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</si>
  <si>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</si>
  <si>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</si>
  <si>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</si>
  <si>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</si>
  <si>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</si>
  <si>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</si>
  <si>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</si>
  <si>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</si>
  <si>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</si>
  <si>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</si>
  <si>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</si>
  <si>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</si>
  <si>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</si>
  <si>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</si>
  <si>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</si>
  <si>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</si>
  <si>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</si>
  <si>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</si>
  <si>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</si>
  <si>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</si>
  <si>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</si>
  <si>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</si>
  <si>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</si>
  <si>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</si>
  <si>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</si>
  <si>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</si>
  <si>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</si>
  <si>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</si>
  <si>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</si>
  <si>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надходження міжбюджетних трансфертів (субвенцій та базової дотації)</t>
  </si>
  <si>
    <t>Освіта</t>
  </si>
  <si>
    <t>Відділ спорту</t>
  </si>
  <si>
    <t>ЦМЛ</t>
  </si>
  <si>
    <t>Молодіжний центр</t>
  </si>
  <si>
    <t>Територіальний центр</t>
  </si>
  <si>
    <t>Спорт для всіх</t>
  </si>
  <si>
    <t>ЗОШ (НВК № 16)</t>
  </si>
  <si>
    <t>придбання кабелю</t>
  </si>
  <si>
    <t>дератизація, дезінфекція</t>
  </si>
  <si>
    <t>Направлення коштів на видатки  бюджету пооб’єктно</t>
  </si>
  <si>
    <t>Фінансування видатків міського бюджету за 03.09.2019 року  пооб’єктно</t>
  </si>
  <si>
    <t xml:space="preserve">розпорядження № 655  від   03.09.2019р. </t>
  </si>
  <si>
    <t>Надходження коштів на рахунки міського бюджету 03.09.2019 р., в т.ч.:</t>
  </si>
  <si>
    <t>звільнені територіальний центр, освіта</t>
  </si>
  <si>
    <t>реабілітаційний центр</t>
  </si>
  <si>
    <t>Відділ з питань фізичної культури та спорту</t>
  </si>
  <si>
    <t>кубки, грамоти, медалі</t>
  </si>
  <si>
    <t>рамки для грамот 30 шт.</t>
  </si>
  <si>
    <t>охолоджуючі балони 10 шт.</t>
  </si>
  <si>
    <t>барабан для жеребкування</t>
  </si>
  <si>
    <t>харчування суддів</t>
  </si>
  <si>
    <t>перезарядка вогнегасників</t>
  </si>
  <si>
    <t>публікація оголошення</t>
  </si>
  <si>
    <t>будівельні матеріали</t>
  </si>
  <si>
    <t>посуд ДНЗ</t>
  </si>
  <si>
    <t>транспортні послуги</t>
  </si>
  <si>
    <t>протипожежний захист</t>
  </si>
  <si>
    <t>послуги з охорони</t>
  </si>
  <si>
    <t>бланки</t>
  </si>
  <si>
    <t>морозильна камера ДНЗ</t>
  </si>
  <si>
    <t>підписка журналу "Кадровик"</t>
  </si>
  <si>
    <t>поточний ремонт асфальтобетонного покриття</t>
  </si>
  <si>
    <t>УЖКГ та будівництва</t>
  </si>
  <si>
    <t>Обслуговування та ремонт мереж вуличного освітлення - КП "ВУКГ"</t>
  </si>
  <si>
    <t>Стерилізація собак - ФОП "Дубовик В.Д.</t>
  </si>
  <si>
    <t>Виконання заходів щодо попередження загибелі людей на водних об’єктах - КП "ВУКГ"</t>
  </si>
  <si>
    <t>За телекомунікаційні послуги - ПрАТ "Датагруп"</t>
  </si>
  <si>
    <t>Кап.ремонт елементів благоустрою з встановленням пам’ятника борцям за Незалежність та територіальну цілісність України на території парку незалежності</t>
  </si>
  <si>
    <t>Субвенція з державного бюджету на формування інфраструктури ОТГ, капітальний ремонт дорожнього покриття проїжджої частини с.Наумівське, в т.ч. тех.нагляд</t>
  </si>
  <si>
    <t>Фінансування видатків міського бюджету за 04.09.2019 року  пооб’єктно</t>
  </si>
  <si>
    <t xml:space="preserve">розпорядження № 659  від   04.09.2019р. </t>
  </si>
  <si>
    <t>дезінфекційні засоби (пологовий будинок )</t>
  </si>
  <si>
    <t>за вересень</t>
  </si>
  <si>
    <t>Компенсація за пільговий проїзд залізничним транспортом</t>
  </si>
  <si>
    <t>за 2014р. по рішенню суду</t>
  </si>
  <si>
    <t>одноразова допомога дітям сиротам</t>
  </si>
  <si>
    <t>Виконавчий комітет</t>
  </si>
  <si>
    <t>касове обслуговування по програмі "Турбота"</t>
  </si>
  <si>
    <t>придбання клавіатури, миші</t>
  </si>
  <si>
    <t>придбання мотокоси</t>
  </si>
  <si>
    <t>електромонтажні роботи</t>
  </si>
  <si>
    <t>журнали обліку</t>
  </si>
  <si>
    <t>консультаційні послуги</t>
  </si>
  <si>
    <t>придбання призів, канцтоварів на проведення заходів</t>
  </si>
  <si>
    <t>бензин</t>
  </si>
  <si>
    <t>Управління ЖКГ та Б</t>
  </si>
  <si>
    <t>РЕМ, вуличне освітлення</t>
  </si>
  <si>
    <t>КП ВУКГ, громадські роботи за серпень 2019р.</t>
  </si>
  <si>
    <t>КП КК Північна, громадські роботи за серпень 2019р.</t>
  </si>
  <si>
    <t>Заміна та встановлення дорожніх знаків</t>
  </si>
  <si>
    <t>Проект-переможець громадського бюджету "Сучасним дітям сучасний спортивний майданчик", спортивний та дитячий майданчики для ЗОШ №15</t>
  </si>
  <si>
    <t>Співфінансування з МБ по субвенції на забезпечення якісної, сучасної та доступної загальної середньої освіти "Нова українська школа"</t>
  </si>
  <si>
    <t>Субвенція на забезпечення якісної, сучасної та доступної загальної середньої освіти "Нова українська школа"</t>
  </si>
  <si>
    <t>Фінансування видатків міського бюджету за 05.09.2019 року  пооб’єктно</t>
  </si>
  <si>
    <t xml:space="preserve">розпорядження № 666  від   05.09.2019р. </t>
  </si>
  <si>
    <t>Надходження коштів на рахунки міського бюджету 05.09.2019 р., в т.ч.:</t>
  </si>
  <si>
    <t>звільнені, відпускні виконавчому комітету, управління культури, фінансовому управлінню</t>
  </si>
  <si>
    <t>послуги із страхування будівлі</t>
  </si>
  <si>
    <t>Управління культури</t>
  </si>
  <si>
    <t>послуги по супроводу та оновлення програми ІС-ПРО</t>
  </si>
  <si>
    <t>КП ВУКГ, заробітна плата за серпень 2019р. по міським цільовим програмам</t>
  </si>
  <si>
    <t xml:space="preserve">ФОП Литвинова, розробка проекту землеустрою "Приведення у відповідність тех.документації по облаштуванню мулових карт на території очисних споруд м.Ніжина" </t>
  </si>
  <si>
    <t>розробка проектно-кошторисної документації та експертизи по об’єкту "Будівництво системи відеоспостереження прилеглої території залізничного вокзалу"</t>
  </si>
  <si>
    <t>розробка проектно-кошторисної документації та експертизи по об’єкту "Будівництво системи відеоспостереження для розпізнавання обличчя на пл.І.Франка"</t>
  </si>
  <si>
    <t>придбання пральної машини для дошкільного підрозділу №14</t>
  </si>
  <si>
    <t>придбання морозильної камери, холодильника, шафи жарочної, плити електричної, м’ясорубки, стелажу для дошкільного підрозділу №14</t>
  </si>
  <si>
    <t>Субвенція на підвищення якості освіти</t>
  </si>
  <si>
    <t>Субвенція на підтримку осіб з особливими потребами</t>
  </si>
  <si>
    <t>Фінансування видатків міського бюджету за 06.09.2019 року  пооб’єктно</t>
  </si>
  <si>
    <t xml:space="preserve">розпорядження № 675  від   06.09.2019р. </t>
  </si>
  <si>
    <t>Надходження коштів на рахунки міського бюджету 06.09.2019 р., в т.ч.:</t>
  </si>
  <si>
    <t>ЗОШ</t>
  </si>
  <si>
    <t>канцтовари</t>
  </si>
  <si>
    <t>жалюзі</t>
  </si>
  <si>
    <t>перевезення військовослужбовців</t>
  </si>
  <si>
    <t>виготовлення тех. документації із землеустрою</t>
  </si>
  <si>
    <t>принтери 4 шт.</t>
  </si>
  <si>
    <t>послуги інтернет</t>
  </si>
  <si>
    <t>Територ.центр</t>
  </si>
  <si>
    <t>машинка для стрижки, ножиці, пеньюар, фартух для майстра, гребінець</t>
  </si>
  <si>
    <t>матеріальне заохочення</t>
  </si>
  <si>
    <t>КП ВУКГ, поточний ремонт контейнерних майданчиків</t>
  </si>
  <si>
    <t>КП ВУКГ, фарбування півсфер</t>
  </si>
  <si>
    <t>КП ВУКГ, монтування ліній вуличного освітлення</t>
  </si>
  <si>
    <t>поточний ремонт бар’єрного огородження</t>
  </si>
  <si>
    <t>КП КК Північна, зарплата за серпень згідно МЦП "Удосконалення системи поводження з ТПВ, розвитку і збереження зелених насаджень"</t>
  </si>
  <si>
    <t>КП ВУКГ, запасні частини до обладнання та шини для транспорту, що задіяний в прибирання вулиць міста згідно МЦП "Удосконалення системи поводження з ТПВ, розвитку і збереження зелених насаджень"</t>
  </si>
  <si>
    <t>КП КК Північна, зарплата за серпень згідно МЦП "Допризовної підготовки, виконання заходів з мобілізації та заходів по облаштуванню полігону…"</t>
  </si>
  <si>
    <t>придбання комп’ютерної техніки (моноблоки - 15 шт.)</t>
  </si>
  <si>
    <t>Дотація на утримання закладів освіти та охорони здоров'я за рахунок додаткової дотації</t>
  </si>
  <si>
    <t xml:space="preserve">УПСЗН </t>
  </si>
  <si>
    <t xml:space="preserve">Державна субвенція по допомогах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 </t>
  </si>
  <si>
    <t>Субвенція з державного бюджету на оплату послуг патронатного вихователя, виплату соціальної допомоги на утриманняя дітей в сім'ї патронатного вихователя</t>
  </si>
  <si>
    <t>Субвенція з державного бюджету на виплату державної соціальної допомоги, допомоги на дітей-сиріт та дітей позбавлених батьківського піклування, які перебувають у дитячих будинках сімейного типу та прийомних сім'ях, та грошового забезпечення батькам-вихователям і прийомним батькам</t>
  </si>
  <si>
    <t>Фінансування видатків міського бюджету за 09.09.2019 року  пооб’єктно</t>
  </si>
  <si>
    <t xml:space="preserve">розпорядження № 677  від   09.09.2019р. </t>
  </si>
  <si>
    <t>Надходження коштів на рахунки міського бюджету 09.09.2019 р., в т.ч.:</t>
  </si>
  <si>
    <t>сувенірна продукція</t>
  </si>
  <si>
    <t>автопослуги по перевезенню народного фолькльорного гурту</t>
  </si>
  <si>
    <t>поточний ремонт по громадському бюджету</t>
  </si>
  <si>
    <t>харчування спортсменів з футболу</t>
  </si>
  <si>
    <t>холодильники</t>
  </si>
  <si>
    <t>печатка, кліше</t>
  </si>
  <si>
    <t>поточний ремонт приміщення туалету ДНЗ №9</t>
  </si>
  <si>
    <t>тех.нагляд з поточного ремноту ДНЗ №9</t>
  </si>
  <si>
    <t>поточний ремонт фасаду ДНЗ №16</t>
  </si>
  <si>
    <t>тех.нагляд з поточного ремноту ДНЗ №17</t>
  </si>
  <si>
    <t>поточний ремнот покрівлі ДНЗ №17</t>
  </si>
  <si>
    <t>поточний ремнот водопроводу ЗОШ №4</t>
  </si>
  <si>
    <t>запчастини до замка</t>
  </si>
  <si>
    <t>заправка картриджа</t>
  </si>
  <si>
    <t>КП ГВКБ, технагляд за проведення реконструкції вузла входу та частини приміщень бібліотеки філія№2 вул.Незалежності, 40-А</t>
  </si>
  <si>
    <t>Фінансування видатків міського бюджету за 10.09.2019 року  пооб’єктно</t>
  </si>
  <si>
    <t xml:space="preserve">розпорядження № 678  від   10.09.2019р. </t>
  </si>
  <si>
    <t>Надходження коштів на рахунки міського бюджету 10.09.2019 р., в т.ч.:</t>
  </si>
  <si>
    <t>Заробітна плата за І половину вересня працівникам ЦСССДМ, МЦ "Спорт для всіх", молодіжний центр, звільнені - освіта</t>
  </si>
  <si>
    <t>наметове містечко</t>
  </si>
  <si>
    <t>оплата інформаційно консультат.послуги</t>
  </si>
  <si>
    <t>оплата послуг зв'язку</t>
  </si>
  <si>
    <t>МЦ "Спорт для всіх"</t>
  </si>
  <si>
    <t>оплата страхових послуг за страхування автотранспорту</t>
  </si>
  <si>
    <t>КНП Ніжинський молодіжний центр</t>
  </si>
  <si>
    <t>закупівля вивіски</t>
  </si>
  <si>
    <t>закупіля лампочок</t>
  </si>
  <si>
    <t>Ніжинське телебачення</t>
  </si>
  <si>
    <t>Заробітна плата, нарахування, ПДФО, військовий збір, охорона, касове обслуговування</t>
  </si>
  <si>
    <t>КП ВУКГ, ремонт контейнерів</t>
  </si>
  <si>
    <t>КП ВУКГ, викошування територій</t>
  </si>
  <si>
    <t>КП ВУКГ, підрізання дерев</t>
  </si>
  <si>
    <t>КП ВУКГ, улаштування огорож контейнерних майданчиків</t>
  </si>
  <si>
    <t>КП ВУКГ, встановлення клітки контейнера для збирання втор.сировини</t>
  </si>
  <si>
    <t>ПАТ Чернігівгаз, підключення та відключення газопостачання</t>
  </si>
  <si>
    <t>ФОП Логінов, заміна, встановлення дорожніх знаків</t>
  </si>
  <si>
    <t xml:space="preserve">Субвенція з державного бюджету на здійснення заходів щодо соціально-економічного розвитку окремих територій, будівництво фонтану вул.Гоголя, 4Б, в тому числі тех.нагляд </t>
  </si>
  <si>
    <t>Фінансування видатків міського бюджету за 11.09.2019 року  пооб’єктно</t>
  </si>
  <si>
    <t xml:space="preserve">розпорядження № 683  від   11.09.2019р. </t>
  </si>
  <si>
    <t>Надходження коштів на рахунки міського бюджету 11.09.2019 р., в т.ч.:</t>
  </si>
  <si>
    <t>Заробітна плата за І половину вересня працівникам УЖКГ та Б, Відділ спорту, територ.центр, реабілітац.центр, фінансове управління</t>
  </si>
  <si>
    <t>реаб.центр</t>
  </si>
  <si>
    <t>послуги охорони</t>
  </si>
  <si>
    <t>податок за землю</t>
  </si>
  <si>
    <t>обслуговування прибудинкової території</t>
  </si>
  <si>
    <t>металеві підставки ріш. №283</t>
  </si>
  <si>
    <t>послуги зв'язку</t>
  </si>
  <si>
    <t>КНП Молодіжний центр</t>
  </si>
  <si>
    <t>господарчі товари</t>
  </si>
  <si>
    <t>Реаб.центр</t>
  </si>
  <si>
    <t>проценти по кредиту НЕФКО</t>
  </si>
  <si>
    <t>безперебійник</t>
  </si>
  <si>
    <t>страхування майна</t>
  </si>
  <si>
    <t>КП ВУКГ, підрізання дерев, живих огорож</t>
  </si>
  <si>
    <t>КП ВУКГ, встановлення кліток-контейнерів для збирання вторинної сировини</t>
  </si>
  <si>
    <t>ФОП, Логінов, поточний ремонт автобусної зупинки "Завод Сільмаш"</t>
  </si>
  <si>
    <t>ФОП Манукян, поточний ремонт дорожнього покриття по вул.Носівський шлях</t>
  </si>
  <si>
    <t xml:space="preserve">ФОП Дяченко, тех.нагляд за поточним ремонтом дорожнього покриття по вул.Носівський шлях </t>
  </si>
  <si>
    <t>ФОП Манукян, поточний ремонт дорожнього покриття по вул.Незалежності</t>
  </si>
  <si>
    <t>ФОП Дяченко, тех.нагляд за поточним ремонтом дорожнього покриття по вул.Незалежності</t>
  </si>
  <si>
    <t>ФОП Манукян, поточний ремонт дорожнього покриття по вул.Василівська</t>
  </si>
  <si>
    <t>ФОП Дяченко, тех.нагляд за поточним ремонтом дорожнього покриття по вул.Василівська</t>
  </si>
  <si>
    <t>ФОП Манукян, поточний ремонт дорожнього покриття по вул.Синяківська</t>
  </si>
  <si>
    <t>ФОП Дяченко, тех.нагляд за поточним ремонтом дорожнього покриття по вул.Синяківська</t>
  </si>
  <si>
    <t>ФОП Манукян, поточний ремонт дорожнього покриття по вул.Покровська</t>
  </si>
  <si>
    <t>ФОП Дяченко, тех.нагляд за поточним ремонтом дорожнього покриття по вул.Покровська</t>
  </si>
  <si>
    <t>ФОП Манукян, поточний ремонт дорожнього покриття по вул.Марії Заньковецької</t>
  </si>
  <si>
    <t>ФОП Дяченко, тех.нагляд за поточним ремонтом дорожнього покриття по вул.Марії Заньковецької</t>
  </si>
  <si>
    <t>субвенція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</si>
  <si>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Управління праці</t>
  </si>
  <si>
    <t>державна субвенція на надання пільг та житлових субсидій населенню на придбання твердого та рідкого пічного побутового палива і скрапленого газу</t>
  </si>
  <si>
    <t>Фінансування видатків міського бюджету за 12.09.2019 року  пооб’єктно</t>
  </si>
  <si>
    <t xml:space="preserve">розпорядження № 689 від   12.09.2019р. </t>
  </si>
  <si>
    <t>Надходження коштів на рахунки міського бюджету 12.09.2019 р., в т.ч.:</t>
  </si>
  <si>
    <t>надходження міжбюджетних трансфертів (субвенцій медична та освітня)</t>
  </si>
  <si>
    <t>Заробітна плата за І половину вересня працівникам виконавчого комітету, УПСЗН, освіти</t>
  </si>
  <si>
    <t>Освіта+дотація непедагогам</t>
  </si>
  <si>
    <t>заправка картриджів</t>
  </si>
  <si>
    <t>придбання стільців</t>
  </si>
  <si>
    <t>заправка та ремонт картриджів</t>
  </si>
  <si>
    <t>за опублікування рахунків "Вісті"</t>
  </si>
  <si>
    <t>зв’язок</t>
  </si>
  <si>
    <t>рішення виконавчого комітету № 248 придбання квітів (Програма розвитку культури)</t>
  </si>
  <si>
    <t>рішення виконавчого комітету № 248 послуги з виготовлення альманаху "Литаври" (Програма розвитку культури)</t>
  </si>
  <si>
    <t>рішення виконавчого комітету № 248 придбання подяк, дипломів, програм, запрошень  (Програма розвитку культури)</t>
  </si>
  <si>
    <t>рішення виконавчого комітету № 248 придбання канцтоварів (Програма розвитку культури)</t>
  </si>
  <si>
    <t>рішення виконавчого комітету № 248 послуги з виготовлення буклетів "Ніжинський огірок" (Програма розвитку культури)</t>
  </si>
  <si>
    <t>встановлення приладів обліку електроенергії</t>
  </si>
  <si>
    <t>придбання канцприладдя</t>
  </si>
  <si>
    <t>придбання меблів</t>
  </si>
  <si>
    <t>КП ВУКГ, поточний ремонт тротуару вул.Космонавтів</t>
  </si>
  <si>
    <t>КП ВУКГ, влаштування меморіальних плит біля пам’ятника "Дзвони Чорнобиля"</t>
  </si>
  <si>
    <t>КП НУВКГ, влаштування системи водопостачання та водовідведення фонтану вул.Гоголя, 4Б</t>
  </si>
  <si>
    <t>КП КК Північна, демонтаж бетонних плит між будинками вул.Космонавтів</t>
  </si>
  <si>
    <t>КП ВУКГ, заробітна плата за вересень (аванс) 2019р. МЦП "Реконструкція та розвиток кладовищ міста"</t>
  </si>
  <si>
    <t xml:space="preserve">КП ВУКГ, заробітна плата за  вересень (аванс) 2019 р. МЦП "Забезпечення функціонування громадських вбиралень " </t>
  </si>
  <si>
    <t xml:space="preserve">ФОП Манукян, поточний ремонт дорожнього покриття по вул.Гоголя </t>
  </si>
  <si>
    <t xml:space="preserve">ФОП Дяченко, тех.нагляд за поточ.ремонтом дорожнього покриття по вул.Гоголя </t>
  </si>
  <si>
    <t>ФОП Манукян, поточний ремонт дорожнього покриття по вул.Гімназійна</t>
  </si>
  <si>
    <t xml:space="preserve">ФОП Дяченко, тех.нагляд за поточ.ремонтом дорожнього покриття по вул.Гімназійна </t>
  </si>
  <si>
    <t>ФОП Манукян, поточний ремонт дорожнього покриття по вул.Старокунашівська</t>
  </si>
  <si>
    <t>ФОП Дяченко, тех.нагляд за поточ.ремонтом дорожнього покриття по вул.Старокунашівська</t>
  </si>
  <si>
    <t>ФОП Манукян, поточний ремонт дорожнього покриття по вул.Об'їжджа</t>
  </si>
  <si>
    <t>ФОП Дяченко, тех.нагляд за поточ.ремонтом дорожнього покриття по вул.Об'їжджа</t>
  </si>
  <si>
    <t>Предоплата за послуги по виготовленню цифрових векторних топографічних планів на території населених пунктів Ніжинської ОТГ с.Кунашівка, с.Наумівське, с.Паливода</t>
  </si>
  <si>
    <t>Предоплата за послуги по перетворенню даних по актуалізації (оновленню) цифрових векторних топографічних планів на території м.Ніжин</t>
  </si>
  <si>
    <t>освітня субвенція</t>
  </si>
  <si>
    <t>Заклади охорони здоров’я</t>
  </si>
  <si>
    <t>медична субвенція</t>
  </si>
  <si>
    <t>Фінансування видатків міського бюджету за 13.09.2019 року  пооб’єктно</t>
  </si>
  <si>
    <t xml:space="preserve">розпорядження № 693 від   13.09.2019р. </t>
  </si>
  <si>
    <t>Надходження коштів на рахунки міського бюджету 13.09.2019 р., в т.ч.:</t>
  </si>
  <si>
    <t>Заробітна плата за І половину вересня працівникам Культури  та Спартак</t>
  </si>
  <si>
    <t>ліжка 13 шт. для інфекційного відділення</t>
  </si>
  <si>
    <t>відсмоктувач для інфекційонго відділення</t>
  </si>
  <si>
    <t>інгалятори дляінфекційного відділення</t>
  </si>
  <si>
    <t>поточний нагляд за виконання робіт з поточного ремонту асфальтно-бетонного покриття</t>
  </si>
  <si>
    <t>замок та жалюзі</t>
  </si>
  <si>
    <t>пакет оновлення "Медок"</t>
  </si>
  <si>
    <t>перукарське приладдя</t>
  </si>
  <si>
    <t>телекомунікаційні послуги</t>
  </si>
  <si>
    <t>послуги спец.автомобіля</t>
  </si>
  <si>
    <t>виконання електромонтажних робіт по ДНЗ №23</t>
  </si>
  <si>
    <t>папір</t>
  </si>
  <si>
    <t>ремонт і повірка лічильника газу</t>
  </si>
  <si>
    <t>послуги із встановлення огорожі прибудови ЗОШ №6</t>
  </si>
  <si>
    <t>технічні дані по встановленню приладів обліку</t>
  </si>
  <si>
    <t>заміна радіаторів опалення</t>
  </si>
  <si>
    <t>чистка внутрішніх поверхностей теплообмінних котлів</t>
  </si>
  <si>
    <t>навчання</t>
  </si>
  <si>
    <t>стільці для столу</t>
  </si>
  <si>
    <t>квіти</t>
  </si>
  <si>
    <t>придбання подяк, дипломів, програм, запрошень</t>
  </si>
  <si>
    <t>придбання банеру та ктанини для оформлення</t>
  </si>
  <si>
    <t>послуги з перевезення, встановлення, монтажу і демонтажу</t>
  </si>
  <si>
    <t>послуги зорганізаційного забезпечення проведення концертно-розважальної програми</t>
  </si>
  <si>
    <t>послуги зі встановлення  білборда</t>
  </si>
  <si>
    <t>послуги зі встановлення сіті-лайтів</t>
  </si>
  <si>
    <t>харчування спортменів з легкої атлетики</t>
  </si>
  <si>
    <t>відшкодування витрат на проїзд спортсменів з легкої атлетики в м.Венеція, Італія</t>
  </si>
  <si>
    <t xml:space="preserve">КП ВУКГ, заробітна плата за  вересень (аванс) 2019 року МЦП "Удосконалення системи поводження з ТПВ м.Ніжина, розвитку і збереження зелених насаджень" </t>
  </si>
  <si>
    <t>придбання запірної арматури</t>
  </si>
  <si>
    <t xml:space="preserve">реконструкція приміщень ЗОШ №14 з метою відкриття школи-сад №14 по вул.Шекерогринівська, 54 А </t>
  </si>
  <si>
    <t xml:space="preserve">тех.нагляд за реконструкцією приміщень ЗОШ №14 з метою відкриття школи-сад №14 по вул.Шекерогринівська, 54 А </t>
  </si>
  <si>
    <t>реконструкція пішохідної частини з елементами благоустрою території прилеглої до адмінбудівлі на пл.І.Франка</t>
  </si>
  <si>
    <t>тех.нагляд за реконструкцією пішоходної частини з елементами благоустрою тереиторії прилеглої до адмінбудівлі на пл.І.Франка</t>
  </si>
  <si>
    <t>КП ВУКГ, розчистка та відновлення системи водовідведення по місту</t>
  </si>
  <si>
    <t>Фінансування видатків міського бюджету за 16.09.2019 року  пооб’єктно</t>
  </si>
  <si>
    <t xml:space="preserve">розпорядження № 696 від   16.09.2019 р. </t>
  </si>
  <si>
    <t>Надходження коштів на рахунки міського бюджету 16.09.2019 р., в т.ч.:</t>
  </si>
  <si>
    <t>ріш. виконавчого комітету № 295 придбання квітів (Програма з відзначення свят)</t>
  </si>
  <si>
    <t>ріш. виконавчого комітету № 271 послуги з розміщення інформацій (Програма розвитку інвестиційної діяльності)</t>
  </si>
  <si>
    <t>послуги з виготовлення довідки-характеристики (Програма з управління комунального майна)</t>
  </si>
  <si>
    <t>бактеріологічний контроль стерильності</t>
  </si>
  <si>
    <t xml:space="preserve">харчування спортсменів </t>
  </si>
  <si>
    <t>м’яч для волейболу</t>
  </si>
  <si>
    <t>придбання плит</t>
  </si>
  <si>
    <t xml:space="preserve">Субвенція з державного бюджету на здійснення заходів щодо соціально-економічного розвитку окремих територій, будівництво міні-футбольного поля вул.Шевченка, 103А, в тому числі тех.нагляд </t>
  </si>
  <si>
    <t>Субвенція з обласного бюджету на надання підтримки особам з особливими освітніми потребами</t>
  </si>
  <si>
    <t>Фінансування видатків міського бюджету за 18.09.2019 року  пооб’єктно</t>
  </si>
  <si>
    <t xml:space="preserve">розпорядження № 705 від   18.09.2019 р. </t>
  </si>
  <si>
    <t>Надходження коштів на рахунки міського бюджету 18.09.2019 р., в т.ч.:</t>
  </si>
  <si>
    <t>надходження міжбюджетних трансфертів (субвенцій )</t>
  </si>
  <si>
    <t>звільнені освіта</t>
  </si>
  <si>
    <t>Компенсація пільг на житлово-комунальні послуги сім’ям загиблих військовослужбовців</t>
  </si>
  <si>
    <t>Компенсація за послуги зв’язку особам з інвалідністю по зору</t>
  </si>
  <si>
    <t>ріш. виконавчого комітету № 293 матеріальна допомога (Програма "Турбота")</t>
  </si>
  <si>
    <t>РКО по програмі "Турбота"</t>
  </si>
  <si>
    <t>незалежна оцінка приміщень по програмі "Комунальне майно"</t>
  </si>
  <si>
    <t>мережевий фільтр, монітор</t>
  </si>
  <si>
    <t>опромінювач бактерицидний для інфекційного відділення</t>
  </si>
  <si>
    <t>бойлери та супутні матеріали</t>
  </si>
  <si>
    <t>фоторамки</t>
  </si>
  <si>
    <t>грамоти</t>
  </si>
  <si>
    <t>спостереження за спрацюванням установок</t>
  </si>
  <si>
    <t>тех. обслуговування тех. захисту</t>
  </si>
  <si>
    <t>ремонт принтера</t>
  </si>
  <si>
    <t>дератизація</t>
  </si>
  <si>
    <t>КП ВУКГ, обслуговування та ремонт мереж вуличного освітлення</t>
  </si>
  <si>
    <t>КП ВУКГ, викошування територій та вогнищ амброзії</t>
  </si>
  <si>
    <t>ПрАт Датагруп, перепідключення ліній</t>
  </si>
  <si>
    <t xml:space="preserve">КП СЄЗ, заробітна плата за серпень 2019р. МЦП "Удосконалення системи поводження з ТПВ м.Ніжина, розвитку і збереження зелених насаджень" </t>
  </si>
  <si>
    <t>Ніжинське телебачення за електороенергію, за мовлення, ПДФО, ЄСВ, податок за користування частотним ресурсом України, охорона</t>
  </si>
  <si>
    <t xml:space="preserve">МЦП "Оснащення медичною технікою та виробами медичного призначення", придбання опромінювачів ультрафіолетових (3шт.), електрокардіографа, камери ультрафіолетової </t>
  </si>
  <si>
    <t>Придбання обладнання: мережевий комутатор, проектор лазерний, системний блок</t>
  </si>
  <si>
    <t>Придбання обладнання для дошкільного підрозділу ЗОШ №14: холодильник, сушильна машина</t>
  </si>
  <si>
    <t>Субвенція з державного бюджету на формування інфраструктури ОТГ в 2019р. Капітальний ремонт дорожнього покриття вулиць с.Кунашівка, Кунашівського старостинського округу, в т.ч. ПВР</t>
  </si>
  <si>
    <t>Субвенція на утримання об’єктів спільного користування (районна)</t>
  </si>
  <si>
    <t>Фінансування видатків міського бюджету за 20.09.2019 року  пооб’єктно</t>
  </si>
  <si>
    <t xml:space="preserve">розпорядження № 708 від   20.09.2019 р. </t>
  </si>
  <si>
    <t>Надходження коштів на рахунки міського бюджету 20.09.2019 р., в т.ч.:</t>
  </si>
  <si>
    <t>пологовий будинок</t>
  </si>
  <si>
    <t>кисень медичний (пологовий будинок)</t>
  </si>
  <si>
    <t>компенсація за пільговий проїзд автомоб. транспортом загального користування</t>
  </si>
  <si>
    <t>дератизація,дезінсекція</t>
  </si>
  <si>
    <t>за перевірку теплового лічильника по вул. Озерна, 21</t>
  </si>
  <si>
    <t>Капітальний ремонт покрівлі ЗОШ №15</t>
  </si>
  <si>
    <t>Проектно-кошторисна документація "Реставрація пам’ятки національного значення Спасо-Преображенської церкви в м.Ніжин"</t>
  </si>
  <si>
    <t>Фінансування видатків міського бюджету за 23.09.2019 року  пооб’єктно</t>
  </si>
  <si>
    <t xml:space="preserve">розпорядження № 714 від   21.09.2019 р. </t>
  </si>
  <si>
    <t>Надходження коштів на рахунки міського бюджету 23.09.2019 р., в т.ч.:</t>
  </si>
  <si>
    <t>закупівля засобу КЗІ "Secure Tocen-337 M"  3 шт.*695 грн.</t>
  </si>
  <si>
    <t>придбання наклейки для банеру</t>
  </si>
  <si>
    <t>пломбування лічильника</t>
  </si>
  <si>
    <t>обслуговування програмного комплексу Криптосервер</t>
  </si>
  <si>
    <t>фліпчарт, канцтовари, товари для рукоділля та образотворчого мистецтва по програмі "Громадський бюджет"</t>
  </si>
  <si>
    <t>автопослуги</t>
  </si>
  <si>
    <t>відшкодування витрат спортсменів</t>
  </si>
  <si>
    <t>придбання таблички</t>
  </si>
  <si>
    <t>рамки, буклети по програмі "Молодь Ніжина"</t>
  </si>
  <si>
    <t>придбання водонагрівачів 3 шт. для інфекційного відділення</t>
  </si>
  <si>
    <t>послуги з поточного ремонту доріжки пішохідної</t>
  </si>
  <si>
    <t>придбання бензину</t>
  </si>
  <si>
    <t>придбання будівельних матеріалів</t>
  </si>
  <si>
    <t>послуги спец. автомобіля</t>
  </si>
  <si>
    <t>поточний рем.тротуару по вул.Воздвиженська</t>
  </si>
  <si>
    <t>ФОП Дяченко, тех.нагляд за поточним ремонтом тротуару по вул.Воздвиженська</t>
  </si>
  <si>
    <t>КП КК Північна, демонтаж паркувальних бар’єрів з пл.Франка на вул.Гоголя</t>
  </si>
  <si>
    <t>КП НУВКГ, установлення каналізаційних люків по вул.Широкомагерська по вул.8 Березня</t>
  </si>
  <si>
    <t>ФОП Логінов, поточний ремонт бар'єрного огородження по  вул.Воздвиженська</t>
  </si>
  <si>
    <t>ФОП Логінов, встановлення автобусної зупинки "Заводоуправління будматеріалів" по вул.Борзнянський шлях</t>
  </si>
  <si>
    <t>придбання комп’ютеру</t>
  </si>
  <si>
    <t>авторський нагляд за реконструкцією пішохідної частини з елементами благоустрою тереторії прилеглої до адмінбудівлі на пл.І.Франка</t>
  </si>
  <si>
    <t>Субвенція з державного бюджету на здійснення заходів щодо соціально-економічного розвитку окремих територій, придбання спортивного обладнання для ЗОШ №7 та ліцею</t>
  </si>
  <si>
    <t>Фінансування видатків міського бюджету за 24.09.2019 року  пооб’єктно</t>
  </si>
  <si>
    <t xml:space="preserve">розпорядження № 717  від   24.09.2019 р. </t>
  </si>
  <si>
    <t>Надходження коштів на рахунки міського бюджету 24.09.2019 р., в т.ч.:</t>
  </si>
  <si>
    <t>заробітна плата за вересень працівникам КДЮСШ "Спартак", звільнені працівники освіти</t>
  </si>
  <si>
    <t>стипендія обдарованій молоді</t>
  </si>
  <si>
    <t>рішення виконавчого комітету № 304 щорічна міська стипендія Почесним громадянам (Програма відзначення свят, представницькі видатки)</t>
  </si>
  <si>
    <t>ремонт, повірка теплолічильника</t>
  </si>
  <si>
    <t>спостереження за спрацюванням пожежної сигналізації</t>
  </si>
  <si>
    <t>обслуговування пожежної сигналізації</t>
  </si>
  <si>
    <t>придбання жалюзей вертикальних</t>
  </si>
  <si>
    <t>перевезення військовослужбовців по програмі "Допризивна підготовка, заходи з мобілізації"</t>
  </si>
  <si>
    <t>РКО по програмі відзначення свят, представницькі видатки</t>
  </si>
  <si>
    <t>відновлення картриджу</t>
  </si>
  <si>
    <t>придбання вікон енергозберігаючих</t>
  </si>
  <si>
    <t>часткове фінансування на вхідний козирок</t>
  </si>
  <si>
    <t>виготовлення топографо-геодезичної зйомки (Програма археології)</t>
  </si>
  <si>
    <t>навчання по закупівлі</t>
  </si>
  <si>
    <t>придбання посуду ДНЗ</t>
  </si>
  <si>
    <t>придбання банеру ЗОШ 10</t>
  </si>
  <si>
    <t>придбання електротехнічних товарів ЗОШ 6, 13, 2, ННВК 16</t>
  </si>
  <si>
    <t>робота асенмашини</t>
  </si>
  <si>
    <t>поточний ремонт водостоку</t>
  </si>
  <si>
    <t>електроматеріали для поточного ремонту</t>
  </si>
  <si>
    <t>страхування автотранспорту та цивільної відповідальності водіїв</t>
  </si>
  <si>
    <t>ДатаГруп, інтернет для відеокамер</t>
  </si>
  <si>
    <t>капітальний ремонт ІІ та ІІІ поверхів блоку Б, пологового будинку</t>
  </si>
  <si>
    <t xml:space="preserve">проектна документація та експертиза приміщення ЗОШ №8 з метою відкриття ДНЗ "Кручайлик", вул.Воздвиженська,185 </t>
  </si>
  <si>
    <t>Фінансування видатків міського бюджету за 25.09.2019 року  пооб’єктно</t>
  </si>
  <si>
    <t xml:space="preserve">розпорядження № 718, 720, 721  від   25.09.2019 р. </t>
  </si>
  <si>
    <t>Надходження коштів на рахунки міського бюджету 25.09.2019 р., в т.ч.:</t>
  </si>
  <si>
    <t>заробітна плата за вересень працівникам ЦСССДМ, стомат. поліклініки, освіти, реаб. центру, відділу спорту, фінансового управління</t>
  </si>
  <si>
    <t xml:space="preserve">компенсація фізичним особам, які надають соціальні послуги </t>
  </si>
  <si>
    <t>пільгове зубопротезування учасників АТО</t>
  </si>
  <si>
    <t>судовий збір по юридичній програмі</t>
  </si>
  <si>
    <t>послуги по поточному ремонту частини даху спортзалу по вул. Прилуцька, 156</t>
  </si>
  <si>
    <t>будматеріали</t>
  </si>
  <si>
    <t>Стоматологічна поліклініка</t>
  </si>
  <si>
    <t>обслуговування програмного забезпечення</t>
  </si>
  <si>
    <t>придбання канцтоварів</t>
  </si>
  <si>
    <t xml:space="preserve">Реконструкція приміщень школи I-II ст.№14 з метою відкриття дошкільного навчального  закладу в системі навчальновиховний комплекс школа-сад №14  м.Ніжин, вул.Шекерогринівська,54-А, в т.ч. технагляд    </t>
  </si>
  <si>
    <t>Фінансування видатків міського бюджету за 26.09.2019 року  пооб’єктно</t>
  </si>
  <si>
    <t xml:space="preserve">розпорядження № 723, 724  від   26.09.2019 р. </t>
  </si>
  <si>
    <t>Надходження коштів на рахунки міського бюджету 26.09.2019 р., в т.ч.:</t>
  </si>
  <si>
    <t>заробітна плата за вересень працівникам МЦ "Спорт для всіх", виконавчого комітету, пологового будинку, ЦМЛ, УПСЗН, УЖКГ та Б, культури, молодіжного центру</t>
  </si>
  <si>
    <t>відшкодування вартості безоплатно відпущених лікарських засобів</t>
  </si>
  <si>
    <t>КП ВУКГ, засівання територій спортивним газоном в сквері Гоголя</t>
  </si>
  <si>
    <t>КП ВУКГ, ліквідація стихійних сміттєзвалищ</t>
  </si>
  <si>
    <t>КП КК Північна, МЦП "Удосконалення системи поводження з ТПВ, розвитку і збереження зелених насаджень", придбання паливно-мастильних матеріалів та струни для косіння</t>
  </si>
  <si>
    <t>Фінансування видатків міського бюджету за 27.09.2019 року  пооб’єктно</t>
  </si>
  <si>
    <t xml:space="preserve">розпорядження № 726  від   27.09.2019 р. </t>
  </si>
  <si>
    <t>Надходження коштів на рахунки міського бюджету 27.09.2019 р., в т.ч.:</t>
  </si>
  <si>
    <t>заробітна плата за вересень працівникам виконавчого комітету, пологового будинку, УПСЗН, територіальному центру</t>
  </si>
  <si>
    <t>Субвенція з ДБ МБ на здійснення заходів щодо соц.-економ.розвитку - тех.нагляд по будівництву міні-футбольного поля по вул. Шевченка, 103А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</si>
</sst>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58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sz val="10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sz val="15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79" fontId="4" fillId="0" borderId="10" xfId="60" applyFont="1" applyFill="1" applyBorder="1" applyAlignment="1">
      <alignment horizontal="center" vertical="center"/>
    </xf>
    <xf numFmtId="179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79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79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5" fillId="0" borderId="12" xfId="6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4" fontId="16" fillId="34" borderId="10" xfId="6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4" fontId="4" fillId="33" borderId="0" xfId="0" applyNumberFormat="1" applyFont="1" applyFill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19" fillId="33" borderId="10" xfId="60" applyNumberFormat="1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vertical="center" wrapText="1"/>
    </xf>
    <xf numFmtId="2" fontId="14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3" xfId="60" applyNumberFormat="1" applyFont="1" applyFill="1" applyBorder="1" applyAlignment="1">
      <alignment horizontal="left" vertical="top" wrapText="1"/>
    </xf>
    <xf numFmtId="4" fontId="5" fillId="0" borderId="11" xfId="60" applyNumberFormat="1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" fontId="5" fillId="0" borderId="13" xfId="6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4" fontId="5" fillId="0" borderId="11" xfId="60" applyNumberFormat="1" applyFont="1" applyFill="1" applyBorder="1" applyAlignment="1">
      <alignment horizontal="left" vertical="center" wrapText="1"/>
    </xf>
    <xf numFmtId="0" fontId="15" fillId="35" borderId="13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left" vertical="top" wrapText="1"/>
    </xf>
    <xf numFmtId="4" fontId="5" fillId="0" borderId="13" xfId="60" applyNumberFormat="1" applyFont="1" applyFill="1" applyBorder="1" applyAlignment="1">
      <alignment horizontal="center" vertical="center" wrapText="1"/>
    </xf>
    <xf numFmtId="4" fontId="5" fillId="0" borderId="11" xfId="6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4" fontId="5" fillId="36" borderId="12" xfId="6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vertical="center" wrapText="1"/>
    </xf>
    <xf numFmtId="4" fontId="5" fillId="0" borderId="13" xfId="60" applyNumberFormat="1" applyFont="1" applyFill="1" applyBorder="1" applyAlignment="1">
      <alignment vertical="center" wrapText="1"/>
    </xf>
    <xf numFmtId="4" fontId="5" fillId="0" borderId="11" xfId="60" applyNumberFormat="1" applyFont="1" applyFill="1" applyBorder="1" applyAlignment="1">
      <alignment vertical="center" wrapText="1"/>
    </xf>
    <xf numFmtId="4" fontId="5" fillId="0" borderId="2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left" vertical="top" wrapText="1"/>
    </xf>
    <xf numFmtId="0" fontId="39" fillId="0" borderId="14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2" fontId="4" fillId="0" borderId="13" xfId="0" applyNumberFormat="1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2" fontId="4" fillId="0" borderId="13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15" fillId="35" borderId="12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2" fontId="17" fillId="0" borderId="10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externalLink" Target="externalLinks/externalLink14.xml" /><Relationship Id="rId36" Type="http://schemas.openxmlformats.org/officeDocument/2006/relationships/externalLink" Target="externalLinks/externalLink15.xml" /><Relationship Id="rId37" Type="http://schemas.openxmlformats.org/officeDocument/2006/relationships/externalLink" Target="externalLinks/externalLink16.xml" /><Relationship Id="rId38" Type="http://schemas.openxmlformats.org/officeDocument/2006/relationships/externalLink" Target="externalLinks/externalLink17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rver-new\Downloads\&#1050;&#1086;&#1087;&#1080;&#1103;%2003.09.201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rver-new\Downloads\16.09.20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rver-new\Downloads\18.09.20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rver-new\Downloads\20.09.20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rver-new\Downloads\23.09.20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rver-new\Downloads\24.09.20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rver-new\Downloads\25.09.20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rver-new\Downloads\&#1050;&#1086;&#1087;&#1080;&#1103;%2026.09.20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rver-new\Downloads\&#1050;&#1086;&#1087;&#1080;&#1103;%2027.09.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rver-new\Downloads\&#1050;&#1086;&#1087;&#1080;&#1103;%2004.09.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rver-new\Downloads\&#1050;&#1086;&#1087;&#1080;&#1103;%2005.09.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rver-new\Downloads\06.09.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rver-new\Downloads\09.09.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rver-new\Downloads\10.09.20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rver-new\Downloads\11.09.20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rver-new\Downloads\&#1050;&#1086;&#1087;&#1080;&#1103;%2012.09.20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rver-new\Downloads\&#1050;&#1086;&#1087;&#1080;&#1103;%2013.09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.01.2018 "/>
      <sheetName val="03.09.201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6.01.2018 "/>
      <sheetName val="16.09.1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6.01.2018 "/>
      <sheetName val="18.09.1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6.01.2018 "/>
      <sheetName val="20.09.1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6.01.2018 "/>
      <sheetName val="23.09.1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6.01.2018 "/>
      <sheetName val="24.09.19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6.01.2018 "/>
      <sheetName val="25.09.19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6.01.2018 "/>
      <sheetName val="26.09.2019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6.01.2018 "/>
      <sheetName val="27.09.20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6.01.2018 "/>
      <sheetName val="04.09.2019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6.01.2018 "/>
      <sheetName val="05.09.20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6.01.2018 "/>
      <sheetName val="06.09.201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6.01.2018 "/>
      <sheetName val="09.09.201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6.01.2018 "/>
      <sheetName val="10.09.201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6.01.2018 "/>
      <sheetName val="11.09.2019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6.01.2018 "/>
      <sheetName val="12.09.2019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6.01.2018 "/>
      <sheetName val="13.09.20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94" t="s">
        <v>62</v>
      </c>
      <c r="B1" s="94"/>
      <c r="C1" s="94"/>
      <c r="D1" s="94"/>
    </row>
    <row r="2" spans="1:4" ht="18.75">
      <c r="A2" s="5" t="s">
        <v>25</v>
      </c>
      <c r="C2" s="16" t="s">
        <v>26</v>
      </c>
      <c r="D2" s="6"/>
    </row>
    <row r="3" spans="1:4" s="4" customFormat="1" ht="24" customHeight="1">
      <c r="A3" s="1" t="s">
        <v>21</v>
      </c>
      <c r="B3" s="1" t="s">
        <v>22</v>
      </c>
      <c r="C3" s="9" t="s">
        <v>23</v>
      </c>
      <c r="D3" s="7"/>
    </row>
    <row r="4" spans="1:4" s="4" customFormat="1" ht="24" customHeight="1">
      <c r="A4" s="1" t="s">
        <v>19</v>
      </c>
      <c r="B4" s="3" t="s">
        <v>66</v>
      </c>
      <c r="C4" s="14">
        <v>104512.17</v>
      </c>
      <c r="D4" s="7"/>
    </row>
    <row r="5" spans="1:4" s="4" customFormat="1" ht="21" customHeight="1">
      <c r="A5" s="1" t="s">
        <v>32</v>
      </c>
      <c r="B5" s="3" t="s">
        <v>33</v>
      </c>
      <c r="C5" s="14">
        <v>18123.9</v>
      </c>
      <c r="D5" s="7"/>
    </row>
    <row r="6" spans="1:4" s="4" customFormat="1" ht="21" customHeight="1">
      <c r="A6" s="1"/>
      <c r="B6" s="3" t="s">
        <v>63</v>
      </c>
      <c r="C6" s="14">
        <v>2262.43</v>
      </c>
      <c r="D6" s="7"/>
    </row>
    <row r="7" spans="1:4" s="4" customFormat="1" ht="21" customHeight="1">
      <c r="A7" s="1" t="s">
        <v>34</v>
      </c>
      <c r="B7" s="3"/>
      <c r="C7" s="14"/>
      <c r="D7" s="7"/>
    </row>
    <row r="8" spans="1:4" s="4" customFormat="1" ht="22.5" customHeight="1">
      <c r="A8" s="1" t="s">
        <v>24</v>
      </c>
      <c r="B8" s="3" t="s">
        <v>29</v>
      </c>
      <c r="C8" s="14">
        <v>1362.13</v>
      </c>
      <c r="D8" s="7"/>
    </row>
    <row r="9" spans="2:4" s="4" customFormat="1" ht="21" customHeight="1">
      <c r="B9" s="3" t="s">
        <v>31</v>
      </c>
      <c r="C9" s="14">
        <v>50387.14</v>
      </c>
      <c r="D9" s="7"/>
    </row>
    <row r="10" spans="1:4" s="4" customFormat="1" ht="21" customHeight="1">
      <c r="A10" s="1"/>
      <c r="B10" s="3" t="s">
        <v>30</v>
      </c>
      <c r="C10" s="15"/>
      <c r="D10" s="7"/>
    </row>
    <row r="11" spans="1:4" s="4" customFormat="1" ht="21" customHeight="1">
      <c r="A11" s="1"/>
      <c r="B11" s="3" t="s">
        <v>35</v>
      </c>
      <c r="C11" s="15">
        <v>3893.88</v>
      </c>
      <c r="D11" s="7"/>
    </row>
    <row r="12" spans="1:4" s="4" customFormat="1" ht="21" customHeight="1">
      <c r="A12" s="1"/>
      <c r="B12" s="3" t="s">
        <v>41</v>
      </c>
      <c r="C12" s="15"/>
      <c r="D12" s="7"/>
    </row>
    <row r="13" spans="1:4" s="8" customFormat="1" ht="21.75" customHeight="1">
      <c r="A13" s="1"/>
      <c r="B13" s="1" t="s">
        <v>27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25</v>
      </c>
    </row>
    <row r="16" spans="1:4" s="8" customFormat="1" ht="21.75" customHeight="1">
      <c r="A16" s="1"/>
      <c r="B16" s="1" t="s">
        <v>28</v>
      </c>
      <c r="C16" s="17">
        <f>SUM(C17:C32)</f>
        <v>2240.83</v>
      </c>
      <c r="D16" s="2"/>
    </row>
    <row r="17" spans="1:4" s="8" customFormat="1" ht="21.75" customHeight="1">
      <c r="A17" s="1" t="s">
        <v>38</v>
      </c>
      <c r="B17" s="3" t="s">
        <v>58</v>
      </c>
      <c r="C17" s="15">
        <v>94.8</v>
      </c>
      <c r="D17" s="2"/>
    </row>
    <row r="18" spans="1:4" s="8" customFormat="1" ht="21.75" customHeight="1">
      <c r="A18" s="1"/>
      <c r="B18" s="3" t="s">
        <v>59</v>
      </c>
      <c r="C18" s="15">
        <v>491.92</v>
      </c>
      <c r="D18" s="2"/>
    </row>
    <row r="19" spans="1:4" s="8" customFormat="1" ht="18" customHeight="1">
      <c r="A19" s="1" t="s">
        <v>64</v>
      </c>
      <c r="B19" s="3" t="s">
        <v>65</v>
      </c>
      <c r="C19" s="15">
        <v>72</v>
      </c>
      <c r="D19" s="11"/>
    </row>
    <row r="20" spans="1:4" s="8" customFormat="1" ht="18" customHeight="1">
      <c r="A20" s="1" t="s">
        <v>60</v>
      </c>
      <c r="B20" s="3" t="s">
        <v>59</v>
      </c>
      <c r="C20" s="15">
        <v>261.32</v>
      </c>
      <c r="D20" s="11"/>
    </row>
    <row r="21" spans="1:4" s="8" customFormat="1" ht="18" customHeight="1">
      <c r="A21" s="1" t="s">
        <v>67</v>
      </c>
      <c r="B21" s="3" t="s">
        <v>68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20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37</v>
      </c>
      <c r="C34" s="17">
        <f>SUM(C35:C35)</f>
        <v>0</v>
      </c>
      <c r="D34" s="2"/>
    </row>
    <row r="35" spans="1:4" s="8" customFormat="1" ht="35.25" customHeight="1" hidden="1">
      <c r="A35" s="1" t="s">
        <v>38</v>
      </c>
      <c r="B35" s="3" t="s">
        <v>55</v>
      </c>
      <c r="C35" s="15"/>
      <c r="D35" s="2"/>
    </row>
    <row r="36" spans="1:4" s="8" customFormat="1" ht="20.25" hidden="1">
      <c r="A36" s="3"/>
      <c r="B36" s="12" t="s">
        <v>40</v>
      </c>
      <c r="C36" s="19">
        <f>SUM(C37:C54)</f>
        <v>0</v>
      </c>
      <c r="D36" s="2"/>
    </row>
    <row r="37" spans="1:4" s="8" customFormat="1" ht="56.25" hidden="1">
      <c r="A37" s="1" t="s">
        <v>36</v>
      </c>
      <c r="B37" s="3" t="s">
        <v>43</v>
      </c>
      <c r="C37" s="15"/>
      <c r="D37" s="2"/>
    </row>
    <row r="38" spans="1:4" s="8" customFormat="1" ht="56.25" hidden="1">
      <c r="A38" s="1"/>
      <c r="B38" s="3" t="s">
        <v>42</v>
      </c>
      <c r="C38" s="15"/>
      <c r="D38" s="2"/>
    </row>
    <row r="39" spans="1:4" s="8" customFormat="1" ht="56.25" hidden="1">
      <c r="A39" s="1"/>
      <c r="B39" s="3" t="s">
        <v>44</v>
      </c>
      <c r="C39" s="15"/>
      <c r="D39" s="2"/>
    </row>
    <row r="40" spans="1:4" s="8" customFormat="1" ht="37.5" hidden="1">
      <c r="A40" s="1"/>
      <c r="B40" s="3" t="s">
        <v>45</v>
      </c>
      <c r="C40" s="15"/>
      <c r="D40" s="2"/>
    </row>
    <row r="41" spans="1:4" s="8" customFormat="1" ht="37.5" hidden="1">
      <c r="A41" s="1"/>
      <c r="B41" s="3" t="s">
        <v>46</v>
      </c>
      <c r="C41" s="15"/>
      <c r="D41" s="2"/>
    </row>
    <row r="42" spans="1:4" s="8" customFormat="1" ht="18.75" hidden="1">
      <c r="A42" s="1"/>
      <c r="B42" s="3" t="s">
        <v>47</v>
      </c>
      <c r="C42" s="15"/>
      <c r="D42" s="2"/>
    </row>
    <row r="43" spans="1:4" s="8" customFormat="1" ht="18.75" hidden="1">
      <c r="A43" s="1"/>
      <c r="B43" s="3" t="s">
        <v>48</v>
      </c>
      <c r="C43" s="15"/>
      <c r="D43" s="2"/>
    </row>
    <row r="44" spans="1:4" s="8" customFormat="1" ht="18.75" hidden="1">
      <c r="A44" s="1"/>
      <c r="B44" s="3" t="s">
        <v>50</v>
      </c>
      <c r="C44" s="15"/>
      <c r="D44" s="2"/>
    </row>
    <row r="45" spans="1:4" s="8" customFormat="1" ht="18.75" hidden="1">
      <c r="A45" s="1"/>
      <c r="B45" s="3" t="s">
        <v>49</v>
      </c>
      <c r="C45" s="15"/>
      <c r="D45" s="2"/>
    </row>
    <row r="46" spans="1:4" s="8" customFormat="1" ht="37.5" hidden="1">
      <c r="A46" s="1"/>
      <c r="B46" s="3" t="s">
        <v>51</v>
      </c>
      <c r="C46" s="15"/>
      <c r="D46" s="2"/>
    </row>
    <row r="47" spans="1:4" s="8" customFormat="1" ht="37.5" hidden="1">
      <c r="A47" s="1" t="s">
        <v>39</v>
      </c>
      <c r="B47" s="3" t="s">
        <v>52</v>
      </c>
      <c r="C47" s="15"/>
      <c r="D47" s="2"/>
    </row>
    <row r="48" spans="1:4" s="8" customFormat="1" ht="18.75" hidden="1">
      <c r="A48" s="1"/>
      <c r="B48" s="3" t="s">
        <v>53</v>
      </c>
      <c r="C48" s="15"/>
      <c r="D48" s="2"/>
    </row>
    <row r="49" spans="1:4" s="8" customFormat="1" ht="37.5" hidden="1">
      <c r="A49" s="1" t="s">
        <v>38</v>
      </c>
      <c r="B49" s="3" t="s">
        <v>54</v>
      </c>
      <c r="C49" s="15"/>
      <c r="D49" s="2"/>
    </row>
    <row r="50" spans="1:4" s="8" customFormat="1" ht="18.75" hidden="1">
      <c r="A50" s="1"/>
      <c r="B50" s="3" t="s">
        <v>56</v>
      </c>
      <c r="C50" s="15"/>
      <c r="D50" s="2"/>
    </row>
    <row r="51" spans="1:4" s="8" customFormat="1" ht="18.75">
      <c r="A51" s="1"/>
      <c r="B51" s="1" t="s">
        <v>57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25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7"/>
  <sheetViews>
    <sheetView view="pageBreakPreview" zoomScaleSheetLayoutView="100" zoomScalePageLayoutView="0" workbookViewId="0" topLeftCell="A1">
      <selection activeCell="C19" sqref="C19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40" customWidth="1"/>
    <col min="5" max="5" width="8.8515625" style="39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0.25" customHeight="1">
      <c r="A1" s="104" t="s">
        <v>261</v>
      </c>
      <c r="B1" s="104"/>
      <c r="C1" s="104"/>
      <c r="D1" s="104"/>
      <c r="E1" s="104"/>
    </row>
    <row r="2" spans="1:5" ht="20.25" customHeight="1" hidden="1">
      <c r="A2" s="105" t="s">
        <v>262</v>
      </c>
      <c r="B2" s="105"/>
      <c r="C2" s="105"/>
      <c r="D2" s="106"/>
      <c r="E2" s="26"/>
    </row>
    <row r="3" spans="1:5" ht="20.25" customHeight="1">
      <c r="A3" s="56"/>
      <c r="B3" s="56"/>
      <c r="C3" s="56"/>
      <c r="D3" s="58" t="s">
        <v>23</v>
      </c>
      <c r="E3" s="26"/>
    </row>
    <row r="4" spans="1:5" ht="23.25" customHeight="1">
      <c r="A4" s="107" t="s">
        <v>263</v>
      </c>
      <c r="B4" s="108"/>
      <c r="C4" s="109"/>
      <c r="D4" s="60">
        <f>D5+D6+D7</f>
        <v>9927270.28</v>
      </c>
      <c r="E4" s="26"/>
    </row>
    <row r="5" spans="1:5" ht="23.25" customHeight="1">
      <c r="A5" s="110" t="s">
        <v>80</v>
      </c>
      <c r="B5" s="111"/>
      <c r="C5" s="112"/>
      <c r="D5" s="57">
        <f>5731992.18+73828.1</f>
        <v>5805820.279999999</v>
      </c>
      <c r="E5" s="26"/>
    </row>
    <row r="6" spans="1:5" ht="23.25" customHeight="1">
      <c r="A6" s="110" t="s">
        <v>81</v>
      </c>
      <c r="B6" s="111"/>
      <c r="C6" s="112"/>
      <c r="D6" s="68"/>
      <c r="E6" s="26"/>
    </row>
    <row r="7" spans="1:5" ht="23.25" customHeight="1">
      <c r="A7" s="113" t="s">
        <v>264</v>
      </c>
      <c r="B7" s="113"/>
      <c r="C7" s="113"/>
      <c r="D7" s="57">
        <f>2155800+1965650</f>
        <v>4121450</v>
      </c>
      <c r="E7" s="26"/>
    </row>
    <row r="8" spans="1:5" ht="23.25" customHeight="1">
      <c r="A8" s="69"/>
      <c r="B8" s="70"/>
      <c r="C8" s="70"/>
      <c r="D8" s="68"/>
      <c r="E8" s="26"/>
    </row>
    <row r="9" spans="1:5" s="28" customFormat="1" ht="23.25" customHeight="1">
      <c r="A9" s="95" t="s">
        <v>92</v>
      </c>
      <c r="B9" s="96"/>
      <c r="C9" s="96"/>
      <c r="D9" s="97"/>
      <c r="E9" s="27"/>
    </row>
    <row r="10" spans="1:5" s="28" customFormat="1" ht="25.5" customHeight="1">
      <c r="A10" s="59" t="s">
        <v>69</v>
      </c>
      <c r="B10" s="98" t="s">
        <v>70</v>
      </c>
      <c r="C10" s="99"/>
      <c r="D10" s="60">
        <f>D11+D29+D30+D33++D51+D71+D89+D107+D125+D126+D127+D31+D32</f>
        <v>5330942.36</v>
      </c>
      <c r="E10" s="27"/>
    </row>
    <row r="11" spans="1:5" s="28" customFormat="1" ht="36" customHeight="1">
      <c r="A11" s="43" t="s">
        <v>71</v>
      </c>
      <c r="B11" s="116" t="s">
        <v>265</v>
      </c>
      <c r="C11" s="117"/>
      <c r="D11" s="45">
        <f>SUM(D12:D28)</f>
        <v>5309201.11</v>
      </c>
      <c r="E11" s="27"/>
    </row>
    <row r="12" spans="1:5" s="51" customFormat="1" ht="19.5" customHeight="1" hidden="1">
      <c r="A12" s="46"/>
      <c r="B12" s="47"/>
      <c r="C12" s="90" t="s">
        <v>3</v>
      </c>
      <c r="D12" s="144">
        <v>603477.41</v>
      </c>
      <c r="E12" s="50"/>
    </row>
    <row r="13" spans="1:5" s="51" customFormat="1" ht="19.5" customHeight="1" hidden="1">
      <c r="A13" s="46"/>
      <c r="B13" s="47"/>
      <c r="C13" s="90" t="s">
        <v>76</v>
      </c>
      <c r="D13" s="144"/>
      <c r="E13" s="50"/>
    </row>
    <row r="14" spans="1:5" s="51" customFormat="1" ht="19.5" customHeight="1" hidden="1">
      <c r="A14" s="46"/>
      <c r="B14" s="47"/>
      <c r="C14" s="90" t="s">
        <v>86</v>
      </c>
      <c r="D14" s="144"/>
      <c r="E14" s="50"/>
    </row>
    <row r="15" spans="1:5" s="51" customFormat="1" ht="19.5" customHeight="1" hidden="1">
      <c r="A15" s="46"/>
      <c r="B15" s="47"/>
      <c r="C15" s="90" t="s">
        <v>4</v>
      </c>
      <c r="D15" s="144"/>
      <c r="E15" s="50"/>
    </row>
    <row r="16" spans="1:5" s="51" customFormat="1" ht="19.5" customHeight="1" hidden="1">
      <c r="A16" s="46"/>
      <c r="B16" s="47"/>
      <c r="C16" s="90" t="s">
        <v>85</v>
      </c>
      <c r="D16" s="144"/>
      <c r="E16" s="50"/>
    </row>
    <row r="17" spans="1:5" s="51" customFormat="1" ht="19.5" customHeight="1" hidden="1">
      <c r="A17" s="46"/>
      <c r="B17" s="47"/>
      <c r="C17" s="90" t="s">
        <v>5</v>
      </c>
      <c r="D17" s="144"/>
      <c r="E17" s="50"/>
    </row>
    <row r="18" spans="1:5" s="51" customFormat="1" ht="19.5" customHeight="1" hidden="1">
      <c r="A18" s="46"/>
      <c r="B18" s="47"/>
      <c r="C18" s="90" t="s">
        <v>39</v>
      </c>
      <c r="D18" s="144"/>
      <c r="E18" s="50"/>
    </row>
    <row r="19" spans="1:5" s="51" customFormat="1" ht="19.5" customHeight="1" hidden="1">
      <c r="A19" s="46"/>
      <c r="B19" s="47"/>
      <c r="C19" s="90" t="s">
        <v>266</v>
      </c>
      <c r="D19" s="144">
        <f>1465473.7+3000000</f>
        <v>4465473.7</v>
      </c>
      <c r="E19" s="50"/>
    </row>
    <row r="20" spans="1:5" s="51" customFormat="1" ht="19.5" customHeight="1" hidden="1">
      <c r="A20" s="46"/>
      <c r="B20" s="47"/>
      <c r="C20" s="90" t="s">
        <v>11</v>
      </c>
      <c r="D20" s="144">
        <v>240250</v>
      </c>
      <c r="E20" s="50"/>
    </row>
    <row r="21" spans="1:5" s="51" customFormat="1" ht="19.5" customHeight="1" hidden="1">
      <c r="A21" s="46"/>
      <c r="B21" s="47"/>
      <c r="C21" s="90" t="s">
        <v>87</v>
      </c>
      <c r="D21" s="144"/>
      <c r="E21" s="50"/>
    </row>
    <row r="22" spans="1:5" s="51" customFormat="1" ht="19.5" customHeight="1" hidden="1">
      <c r="A22" s="46"/>
      <c r="B22" s="47"/>
      <c r="C22" s="90" t="s">
        <v>2</v>
      </c>
      <c r="D22" s="144"/>
      <c r="E22" s="50"/>
    </row>
    <row r="23" spans="1:5" s="51" customFormat="1" ht="19.5" customHeight="1" hidden="1">
      <c r="A23" s="46"/>
      <c r="B23" s="47"/>
      <c r="C23" s="90" t="s">
        <v>60</v>
      </c>
      <c r="D23" s="144"/>
      <c r="E23" s="50"/>
    </row>
    <row r="24" spans="1:5" s="51" customFormat="1" ht="19.5" customHeight="1" hidden="1">
      <c r="A24" s="46"/>
      <c r="B24" s="47"/>
      <c r="C24" s="90" t="s">
        <v>84</v>
      </c>
      <c r="D24" s="144"/>
      <c r="E24" s="50"/>
    </row>
    <row r="25" spans="1:5" s="51" customFormat="1" ht="19.5" customHeight="1" hidden="1">
      <c r="A25" s="46"/>
      <c r="B25" s="47"/>
      <c r="C25" s="90" t="s">
        <v>88</v>
      </c>
      <c r="D25" s="144"/>
      <c r="E25" s="50"/>
    </row>
    <row r="26" spans="1:5" s="51" customFormat="1" ht="19.5" customHeight="1" hidden="1">
      <c r="A26" s="46"/>
      <c r="B26" s="47"/>
      <c r="C26" s="90" t="s">
        <v>6</v>
      </c>
      <c r="D26" s="144"/>
      <c r="E26" s="50"/>
    </row>
    <row r="27" spans="1:5" s="51" customFormat="1" ht="19.5" customHeight="1" hidden="1">
      <c r="A27" s="46"/>
      <c r="B27" s="47"/>
      <c r="C27" s="90" t="s">
        <v>7</v>
      </c>
      <c r="D27" s="144"/>
      <c r="E27" s="50"/>
    </row>
    <row r="28" spans="1:5" s="51" customFormat="1" ht="19.5" customHeight="1" hidden="1">
      <c r="A28" s="46"/>
      <c r="B28" s="47"/>
      <c r="C28" s="90" t="s">
        <v>77</v>
      </c>
      <c r="D28" s="144"/>
      <c r="E28" s="50"/>
    </row>
    <row r="29" spans="1:5" s="28" customFormat="1" ht="21.75" customHeight="1">
      <c r="A29" s="22" t="s">
        <v>32</v>
      </c>
      <c r="B29" s="102" t="s">
        <v>39</v>
      </c>
      <c r="C29" s="103"/>
      <c r="D29" s="29">
        <v>14172</v>
      </c>
      <c r="E29" s="27"/>
    </row>
    <row r="30" spans="1:5" s="28" customFormat="1" ht="21.75" customHeight="1" hidden="1">
      <c r="A30" s="22"/>
      <c r="B30" s="102" t="s">
        <v>164</v>
      </c>
      <c r="C30" s="103"/>
      <c r="D30" s="29"/>
      <c r="E30" s="27"/>
    </row>
    <row r="31" spans="1:5" s="28" customFormat="1" ht="21.75" customHeight="1" hidden="1">
      <c r="A31" s="22"/>
      <c r="D31" s="29"/>
      <c r="E31" s="27"/>
    </row>
    <row r="32" spans="1:5" s="28" customFormat="1" ht="23.25" customHeight="1">
      <c r="A32" s="43" t="s">
        <v>34</v>
      </c>
      <c r="B32" s="102" t="s">
        <v>39</v>
      </c>
      <c r="C32" s="103"/>
      <c r="D32" s="29">
        <v>5530.95</v>
      </c>
      <c r="E32" s="27"/>
    </row>
    <row r="33" spans="1:5" s="28" customFormat="1" ht="22.5" customHeight="1" hidden="1">
      <c r="A33" s="22" t="s">
        <v>24</v>
      </c>
      <c r="B33" s="122" t="s">
        <v>29</v>
      </c>
      <c r="C33" s="123"/>
      <c r="D33" s="52"/>
      <c r="E33" s="27"/>
    </row>
    <row r="34" spans="1:5" s="51" customFormat="1" ht="26.25" customHeight="1" hidden="1">
      <c r="A34" s="46"/>
      <c r="B34" s="46"/>
      <c r="C34" s="54" t="s">
        <v>3</v>
      </c>
      <c r="D34" s="49"/>
      <c r="E34" s="50"/>
    </row>
    <row r="35" spans="1:5" s="51" customFormat="1" ht="26.25" customHeight="1" hidden="1">
      <c r="A35" s="46"/>
      <c r="B35" s="46"/>
      <c r="C35" s="54" t="s">
        <v>76</v>
      </c>
      <c r="D35" s="49"/>
      <c r="E35" s="50"/>
    </row>
    <row r="36" spans="1:5" s="51" customFormat="1" ht="26.25" customHeight="1" hidden="1">
      <c r="A36" s="46"/>
      <c r="B36" s="46"/>
      <c r="C36" s="54" t="s">
        <v>86</v>
      </c>
      <c r="D36" s="49"/>
      <c r="E36" s="50"/>
    </row>
    <row r="37" spans="1:5" s="51" customFormat="1" ht="26.25" customHeight="1" hidden="1">
      <c r="A37" s="46"/>
      <c r="B37" s="46"/>
      <c r="C37" s="54" t="s">
        <v>4</v>
      </c>
      <c r="D37" s="49"/>
      <c r="E37" s="50"/>
    </row>
    <row r="38" spans="1:5" s="51" customFormat="1" ht="26.25" customHeight="1" hidden="1">
      <c r="A38" s="46"/>
      <c r="B38" s="46"/>
      <c r="C38" s="54" t="s">
        <v>85</v>
      </c>
      <c r="D38" s="49"/>
      <c r="E38" s="50"/>
    </row>
    <row r="39" spans="1:5" s="51" customFormat="1" ht="26.25" customHeight="1" hidden="1">
      <c r="A39" s="46"/>
      <c r="B39" s="46"/>
      <c r="C39" s="54" t="s">
        <v>5</v>
      </c>
      <c r="D39" s="49"/>
      <c r="E39" s="50"/>
    </row>
    <row r="40" spans="1:5" s="51" customFormat="1" ht="26.25" customHeight="1" hidden="1">
      <c r="A40" s="46"/>
      <c r="B40" s="46"/>
      <c r="C40" s="54" t="s">
        <v>39</v>
      </c>
      <c r="D40" s="49"/>
      <c r="E40" s="50"/>
    </row>
    <row r="41" spans="1:5" s="51" customFormat="1" ht="26.25" customHeight="1" hidden="1">
      <c r="A41" s="46"/>
      <c r="B41" s="46"/>
      <c r="C41" s="54" t="s">
        <v>83</v>
      </c>
      <c r="D41" s="49"/>
      <c r="E41" s="50"/>
    </row>
    <row r="42" spans="1:5" s="51" customFormat="1" ht="26.25" customHeight="1" hidden="1">
      <c r="A42" s="46"/>
      <c r="B42" s="46"/>
      <c r="C42" s="54" t="s">
        <v>61</v>
      </c>
      <c r="D42" s="49"/>
      <c r="E42" s="50"/>
    </row>
    <row r="43" spans="1:5" s="51" customFormat="1" ht="26.25" customHeight="1" hidden="1">
      <c r="A43" s="46"/>
      <c r="B43" s="46"/>
      <c r="C43" s="54" t="s">
        <v>87</v>
      </c>
      <c r="D43" s="49"/>
      <c r="E43" s="50"/>
    </row>
    <row r="44" spans="1:5" s="51" customFormat="1" ht="26.25" customHeight="1" hidden="1">
      <c r="A44" s="46"/>
      <c r="B44" s="46"/>
      <c r="C44" s="54" t="s">
        <v>2</v>
      </c>
      <c r="D44" s="49"/>
      <c r="E44" s="50"/>
    </row>
    <row r="45" spans="1:5" s="51" customFormat="1" ht="26.25" customHeight="1" hidden="1">
      <c r="A45" s="46"/>
      <c r="B45" s="46"/>
      <c r="C45" s="54" t="s">
        <v>60</v>
      </c>
      <c r="D45" s="49"/>
      <c r="E45" s="50"/>
    </row>
    <row r="46" spans="1:5" s="51" customFormat="1" ht="26.25" customHeight="1" hidden="1">
      <c r="A46" s="46"/>
      <c r="B46" s="46"/>
      <c r="C46" s="54" t="s">
        <v>84</v>
      </c>
      <c r="D46" s="49"/>
      <c r="E46" s="50"/>
    </row>
    <row r="47" spans="1:5" s="51" customFormat="1" ht="26.25" customHeight="1" hidden="1">
      <c r="A47" s="46"/>
      <c r="B47" s="46"/>
      <c r="C47" s="54" t="s">
        <v>88</v>
      </c>
      <c r="D47" s="49"/>
      <c r="E47" s="50"/>
    </row>
    <row r="48" spans="1:5" s="51" customFormat="1" ht="26.25" customHeight="1" hidden="1">
      <c r="A48" s="46"/>
      <c r="B48" s="46"/>
      <c r="C48" s="54" t="s">
        <v>6</v>
      </c>
      <c r="D48" s="49"/>
      <c r="E48" s="50"/>
    </row>
    <row r="49" spans="1:5" s="51" customFormat="1" ht="26.25" customHeight="1" hidden="1">
      <c r="A49" s="46"/>
      <c r="B49" s="46"/>
      <c r="C49" s="54" t="s">
        <v>7</v>
      </c>
      <c r="D49" s="49"/>
      <c r="E49" s="50"/>
    </row>
    <row r="50" spans="1:5" s="51" customFormat="1" ht="26.25" customHeight="1" hidden="1">
      <c r="A50" s="46"/>
      <c r="B50" s="46"/>
      <c r="C50" s="54" t="s">
        <v>77</v>
      </c>
      <c r="D50" s="49"/>
      <c r="E50" s="50"/>
    </row>
    <row r="51" spans="1:5" s="28" customFormat="1" ht="21.75" customHeight="1">
      <c r="A51" s="22" t="s">
        <v>24</v>
      </c>
      <c r="B51" s="122" t="s">
        <v>8</v>
      </c>
      <c r="C51" s="123"/>
      <c r="D51" s="45">
        <f>SUM(D52:D70)</f>
        <v>1529.47</v>
      </c>
      <c r="E51" s="27"/>
    </row>
    <row r="52" spans="1:5" s="51" customFormat="1" ht="21.75" customHeight="1" hidden="1">
      <c r="A52" s="46"/>
      <c r="B52" s="46"/>
      <c r="C52" s="145" t="s">
        <v>3</v>
      </c>
      <c r="D52" s="49">
        <v>65.05</v>
      </c>
      <c r="E52" s="50"/>
    </row>
    <row r="53" spans="1:5" s="51" customFormat="1" ht="21.75" customHeight="1" hidden="1">
      <c r="A53" s="46"/>
      <c r="B53" s="46"/>
      <c r="C53" s="85" t="s">
        <v>76</v>
      </c>
      <c r="D53" s="49"/>
      <c r="E53" s="50"/>
    </row>
    <row r="54" spans="1:5" s="51" customFormat="1" ht="21.75" customHeight="1" hidden="1">
      <c r="A54" s="46"/>
      <c r="B54" s="46"/>
      <c r="C54" s="85" t="s">
        <v>86</v>
      </c>
      <c r="D54" s="49"/>
      <c r="E54" s="50"/>
    </row>
    <row r="55" spans="1:5" s="51" customFormat="1" ht="21.75" customHeight="1" hidden="1">
      <c r="A55" s="46"/>
      <c r="B55" s="46"/>
      <c r="C55" s="85" t="s">
        <v>4</v>
      </c>
      <c r="D55" s="144"/>
      <c r="E55" s="50"/>
    </row>
    <row r="56" spans="1:5" s="51" customFormat="1" ht="21.75" customHeight="1" hidden="1">
      <c r="A56" s="46"/>
      <c r="B56" s="84"/>
      <c r="C56" s="85" t="s">
        <v>85</v>
      </c>
      <c r="D56" s="144"/>
      <c r="E56" s="50"/>
    </row>
    <row r="57" spans="1:5" s="51" customFormat="1" ht="21.75" customHeight="1" hidden="1">
      <c r="A57" s="46"/>
      <c r="B57" s="84"/>
      <c r="C57" s="85" t="s">
        <v>5</v>
      </c>
      <c r="D57" s="144"/>
      <c r="E57" s="50"/>
    </row>
    <row r="58" spans="1:5" s="51" customFormat="1" ht="21.75" customHeight="1" hidden="1">
      <c r="A58" s="46"/>
      <c r="B58" s="84"/>
      <c r="C58" s="85" t="s">
        <v>39</v>
      </c>
      <c r="D58" s="144"/>
      <c r="E58" s="50"/>
    </row>
    <row r="59" spans="1:5" s="51" customFormat="1" ht="21.75" customHeight="1" hidden="1">
      <c r="A59" s="46"/>
      <c r="B59" s="84"/>
      <c r="C59" s="85" t="s">
        <v>83</v>
      </c>
      <c r="D59" s="144"/>
      <c r="E59" s="50"/>
    </row>
    <row r="60" spans="1:5" s="51" customFormat="1" ht="21.75" customHeight="1" hidden="1">
      <c r="A60" s="46"/>
      <c r="B60" s="84"/>
      <c r="C60" s="85" t="s">
        <v>7</v>
      </c>
      <c r="D60" s="144">
        <v>70.64</v>
      </c>
      <c r="E60" s="50"/>
    </row>
    <row r="61" spans="1:5" s="51" customFormat="1" ht="21.75" customHeight="1" hidden="1">
      <c r="A61" s="46"/>
      <c r="B61" s="84"/>
      <c r="C61" s="85" t="s">
        <v>88</v>
      </c>
      <c r="D61" s="144"/>
      <c r="E61" s="50"/>
    </row>
    <row r="62" spans="1:5" s="51" customFormat="1" ht="21.75" customHeight="1" hidden="1">
      <c r="A62" s="46"/>
      <c r="B62" s="84"/>
      <c r="C62" s="85" t="s">
        <v>61</v>
      </c>
      <c r="D62" s="144">
        <v>262.91</v>
      </c>
      <c r="E62" s="50"/>
    </row>
    <row r="63" spans="1:5" s="51" customFormat="1" ht="21.75" customHeight="1" hidden="1">
      <c r="A63" s="46"/>
      <c r="B63" s="84"/>
      <c r="C63" s="85" t="s">
        <v>87</v>
      </c>
      <c r="D63" s="144"/>
      <c r="E63" s="50"/>
    </row>
    <row r="64" spans="1:5" s="51" customFormat="1" ht="21.75" customHeight="1" hidden="1">
      <c r="A64" s="46"/>
      <c r="B64" s="84"/>
      <c r="C64" s="85" t="s">
        <v>2</v>
      </c>
      <c r="D64" s="144"/>
      <c r="E64" s="50"/>
    </row>
    <row r="65" spans="1:5" s="51" customFormat="1" ht="21.75" customHeight="1" hidden="1">
      <c r="A65" s="46"/>
      <c r="B65" s="84"/>
      <c r="C65" s="85" t="s">
        <v>60</v>
      </c>
      <c r="D65" s="144">
        <v>981.34</v>
      </c>
      <c r="E65" s="50"/>
    </row>
    <row r="66" spans="1:5" s="51" customFormat="1" ht="21.75" customHeight="1" hidden="1">
      <c r="A66" s="46"/>
      <c r="B66" s="84"/>
      <c r="C66" s="85" t="s">
        <v>84</v>
      </c>
      <c r="D66" s="144"/>
      <c r="E66" s="50"/>
    </row>
    <row r="67" spans="1:5" s="51" customFormat="1" ht="21.75" customHeight="1" hidden="1">
      <c r="A67" s="46"/>
      <c r="B67" s="84"/>
      <c r="C67" s="85" t="s">
        <v>88</v>
      </c>
      <c r="D67" s="144"/>
      <c r="E67" s="50"/>
    </row>
    <row r="68" spans="1:5" s="51" customFormat="1" ht="21.75" customHeight="1" hidden="1">
      <c r="A68" s="46"/>
      <c r="B68" s="84"/>
      <c r="C68" s="85" t="s">
        <v>6</v>
      </c>
      <c r="D68" s="144"/>
      <c r="E68" s="50"/>
    </row>
    <row r="69" spans="1:5" s="51" customFormat="1" ht="21.75" customHeight="1" hidden="1">
      <c r="A69" s="46"/>
      <c r="B69" s="84"/>
      <c r="C69" s="85" t="s">
        <v>7</v>
      </c>
      <c r="D69" s="144"/>
      <c r="E69" s="50"/>
    </row>
    <row r="70" spans="1:5" s="51" customFormat="1" ht="21.75" customHeight="1" hidden="1">
      <c r="A70" s="46"/>
      <c r="B70" s="84"/>
      <c r="C70" s="85" t="s">
        <v>77</v>
      </c>
      <c r="D70" s="144">
        <v>149.53</v>
      </c>
      <c r="E70" s="50"/>
    </row>
    <row r="71" spans="1:5" s="28" customFormat="1" ht="26.25" customHeight="1">
      <c r="A71" s="22"/>
      <c r="B71" s="122" t="s">
        <v>9</v>
      </c>
      <c r="C71" s="123"/>
      <c r="D71" s="45">
        <f>SUM(D72:D88)</f>
        <v>508.83</v>
      </c>
      <c r="E71" s="27"/>
    </row>
    <row r="72" spans="1:5" s="51" customFormat="1" ht="26.25" customHeight="1" hidden="1">
      <c r="A72" s="46"/>
      <c r="B72" s="84"/>
      <c r="C72" s="85" t="s">
        <v>3</v>
      </c>
      <c r="D72" s="144">
        <v>235.51</v>
      </c>
      <c r="E72" s="50"/>
    </row>
    <row r="73" spans="1:5" s="51" customFormat="1" ht="26.25" customHeight="1" hidden="1">
      <c r="A73" s="46"/>
      <c r="B73" s="84"/>
      <c r="C73" s="85" t="s">
        <v>76</v>
      </c>
      <c r="D73" s="144"/>
      <c r="E73" s="50"/>
    </row>
    <row r="74" spans="1:5" s="51" customFormat="1" ht="26.25" customHeight="1" hidden="1">
      <c r="A74" s="46"/>
      <c r="B74" s="84"/>
      <c r="C74" s="85" t="s">
        <v>86</v>
      </c>
      <c r="D74" s="144"/>
      <c r="E74" s="50"/>
    </row>
    <row r="75" spans="1:5" s="51" customFormat="1" ht="26.25" customHeight="1" hidden="1">
      <c r="A75" s="46"/>
      <c r="B75" s="84"/>
      <c r="C75" s="85" t="s">
        <v>4</v>
      </c>
      <c r="D75" s="144"/>
      <c r="E75" s="50"/>
    </row>
    <row r="76" spans="1:5" s="51" customFormat="1" ht="26.25" customHeight="1" hidden="1">
      <c r="A76" s="46"/>
      <c r="B76" s="84"/>
      <c r="C76" s="85" t="s">
        <v>85</v>
      </c>
      <c r="D76" s="144"/>
      <c r="E76" s="50"/>
    </row>
    <row r="77" spans="1:5" s="51" customFormat="1" ht="26.25" customHeight="1" hidden="1">
      <c r="A77" s="46"/>
      <c r="B77" s="84"/>
      <c r="C77" s="85" t="s">
        <v>5</v>
      </c>
      <c r="D77" s="144"/>
      <c r="E77" s="50"/>
    </row>
    <row r="78" spans="1:5" s="51" customFormat="1" ht="26.25" customHeight="1" hidden="1">
      <c r="A78" s="46"/>
      <c r="B78" s="84"/>
      <c r="C78" s="85" t="s">
        <v>39</v>
      </c>
      <c r="D78" s="144"/>
      <c r="E78" s="50"/>
    </row>
    <row r="79" spans="1:5" s="51" customFormat="1" ht="26.25" customHeight="1" hidden="1">
      <c r="A79" s="46"/>
      <c r="B79" s="84"/>
      <c r="C79" s="85" t="s">
        <v>83</v>
      </c>
      <c r="D79" s="144">
        <v>149</v>
      </c>
      <c r="E79" s="50"/>
    </row>
    <row r="80" spans="1:5" s="51" customFormat="1" ht="26.25" customHeight="1" hidden="1">
      <c r="A80" s="46"/>
      <c r="B80" s="84"/>
      <c r="C80" s="85" t="s">
        <v>61</v>
      </c>
      <c r="D80" s="144"/>
      <c r="E80" s="50"/>
    </row>
    <row r="81" spans="1:5" s="51" customFormat="1" ht="26.25" customHeight="1" hidden="1">
      <c r="A81" s="46"/>
      <c r="B81" s="84"/>
      <c r="C81" s="85" t="s">
        <v>87</v>
      </c>
      <c r="D81" s="144"/>
      <c r="E81" s="50"/>
    </row>
    <row r="82" spans="1:5" s="51" customFormat="1" ht="26.25" customHeight="1" hidden="1">
      <c r="A82" s="46"/>
      <c r="B82" s="84"/>
      <c r="C82" s="85" t="s">
        <v>2</v>
      </c>
      <c r="D82" s="144"/>
      <c r="E82" s="50"/>
    </row>
    <row r="83" spans="1:5" s="51" customFormat="1" ht="26.25" customHeight="1" hidden="1">
      <c r="A83" s="46"/>
      <c r="B83" s="84"/>
      <c r="C83" s="85" t="s">
        <v>60</v>
      </c>
      <c r="D83" s="144">
        <v>124.32</v>
      </c>
      <c r="E83" s="50"/>
    </row>
    <row r="84" spans="1:5" s="51" customFormat="1" ht="26.25" customHeight="1" hidden="1">
      <c r="A84" s="46"/>
      <c r="B84" s="84"/>
      <c r="C84" s="85" t="s">
        <v>84</v>
      </c>
      <c r="D84" s="144"/>
      <c r="E84" s="50"/>
    </row>
    <row r="85" spans="1:5" s="51" customFormat="1" ht="26.25" customHeight="1" hidden="1">
      <c r="A85" s="46"/>
      <c r="B85" s="84"/>
      <c r="C85" s="85" t="s">
        <v>88</v>
      </c>
      <c r="D85" s="144"/>
      <c r="E85" s="50"/>
    </row>
    <row r="86" spans="1:5" s="51" customFormat="1" ht="26.25" customHeight="1" hidden="1">
      <c r="A86" s="46"/>
      <c r="B86" s="84"/>
      <c r="C86" s="85" t="s">
        <v>6</v>
      </c>
      <c r="D86" s="144"/>
      <c r="E86" s="50"/>
    </row>
    <row r="87" spans="1:5" s="51" customFormat="1" ht="26.25" customHeight="1" hidden="1">
      <c r="A87" s="46"/>
      <c r="B87" s="84"/>
      <c r="C87" s="85" t="s">
        <v>7</v>
      </c>
      <c r="D87" s="144"/>
      <c r="E87" s="50"/>
    </row>
    <row r="88" spans="1:5" s="51" customFormat="1" ht="26.25" customHeight="1" hidden="1">
      <c r="A88" s="46"/>
      <c r="B88" s="84"/>
      <c r="C88" s="85" t="s">
        <v>77</v>
      </c>
      <c r="D88" s="144"/>
      <c r="E88" s="50"/>
    </row>
    <row r="89" spans="1:5" s="28" customFormat="1" ht="26.25" customHeight="1" hidden="1">
      <c r="A89" s="30"/>
      <c r="B89" s="122" t="s">
        <v>10</v>
      </c>
      <c r="C89" s="123"/>
      <c r="D89" s="52">
        <f>SUM(D90:D106)</f>
        <v>0</v>
      </c>
      <c r="E89" s="27"/>
    </row>
    <row r="90" spans="1:5" s="51" customFormat="1" ht="26.25" customHeight="1" hidden="1">
      <c r="A90" s="46"/>
      <c r="B90" s="146"/>
      <c r="C90" s="145" t="s">
        <v>3</v>
      </c>
      <c r="D90" s="144"/>
      <c r="E90" s="50"/>
    </row>
    <row r="91" spans="1:5" s="51" customFormat="1" ht="26.25" customHeight="1" hidden="1">
      <c r="A91" s="46"/>
      <c r="B91" s="146"/>
      <c r="C91" s="145" t="s">
        <v>76</v>
      </c>
      <c r="D91" s="144"/>
      <c r="E91" s="50"/>
    </row>
    <row r="92" spans="1:5" s="51" customFormat="1" ht="26.25" customHeight="1" hidden="1">
      <c r="A92" s="46"/>
      <c r="B92" s="146"/>
      <c r="C92" s="145" t="s">
        <v>86</v>
      </c>
      <c r="D92" s="144"/>
      <c r="E92" s="50"/>
    </row>
    <row r="93" spans="1:5" s="51" customFormat="1" ht="26.25" customHeight="1" hidden="1">
      <c r="A93" s="46"/>
      <c r="B93" s="146"/>
      <c r="C93" s="145" t="s">
        <v>4</v>
      </c>
      <c r="D93" s="144"/>
      <c r="E93" s="50"/>
    </row>
    <row r="94" spans="1:5" s="51" customFormat="1" ht="26.25" customHeight="1" hidden="1">
      <c r="A94" s="46"/>
      <c r="B94" s="146"/>
      <c r="C94" s="145" t="s">
        <v>85</v>
      </c>
      <c r="D94" s="144"/>
      <c r="E94" s="50"/>
    </row>
    <row r="95" spans="1:5" s="51" customFormat="1" ht="26.25" customHeight="1" hidden="1">
      <c r="A95" s="46"/>
      <c r="B95" s="146"/>
      <c r="C95" s="145" t="s">
        <v>5</v>
      </c>
      <c r="D95" s="144"/>
      <c r="E95" s="50"/>
    </row>
    <row r="96" spans="1:5" s="51" customFormat="1" ht="26.25" customHeight="1" hidden="1">
      <c r="A96" s="46"/>
      <c r="B96" s="146"/>
      <c r="C96" s="145" t="s">
        <v>39</v>
      </c>
      <c r="D96" s="144"/>
      <c r="E96" s="50"/>
    </row>
    <row r="97" spans="1:5" s="51" customFormat="1" ht="26.25" customHeight="1" hidden="1">
      <c r="A97" s="46"/>
      <c r="B97" s="146"/>
      <c r="C97" s="145" t="s">
        <v>83</v>
      </c>
      <c r="D97" s="144"/>
      <c r="E97" s="50"/>
    </row>
    <row r="98" spans="1:5" s="51" customFormat="1" ht="26.25" customHeight="1" hidden="1">
      <c r="A98" s="46"/>
      <c r="B98" s="146"/>
      <c r="C98" s="145" t="s">
        <v>61</v>
      </c>
      <c r="D98" s="144"/>
      <c r="E98" s="50"/>
    </row>
    <row r="99" spans="1:5" s="51" customFormat="1" ht="26.25" customHeight="1" hidden="1">
      <c r="A99" s="46"/>
      <c r="B99" s="146"/>
      <c r="C99" s="145" t="s">
        <v>87</v>
      </c>
      <c r="D99" s="144"/>
      <c r="E99" s="50"/>
    </row>
    <row r="100" spans="1:5" s="51" customFormat="1" ht="26.25" customHeight="1" hidden="1">
      <c r="A100" s="46"/>
      <c r="B100" s="146"/>
      <c r="C100" s="145" t="s">
        <v>2</v>
      </c>
      <c r="D100" s="144"/>
      <c r="E100" s="50"/>
    </row>
    <row r="101" spans="1:5" s="51" customFormat="1" ht="26.25" customHeight="1" hidden="1">
      <c r="A101" s="46"/>
      <c r="B101" s="146"/>
      <c r="C101" s="145" t="s">
        <v>60</v>
      </c>
      <c r="D101" s="144"/>
      <c r="E101" s="50"/>
    </row>
    <row r="102" spans="1:5" s="51" customFormat="1" ht="26.25" customHeight="1" hidden="1">
      <c r="A102" s="46"/>
      <c r="B102" s="146"/>
      <c r="C102" s="145" t="s">
        <v>84</v>
      </c>
      <c r="D102" s="144"/>
      <c r="E102" s="50"/>
    </row>
    <row r="103" spans="1:5" s="51" customFormat="1" ht="26.25" customHeight="1" hidden="1">
      <c r="A103" s="46"/>
      <c r="B103" s="146"/>
      <c r="C103" s="145" t="s">
        <v>88</v>
      </c>
      <c r="D103" s="144"/>
      <c r="E103" s="50"/>
    </row>
    <row r="104" spans="1:5" s="51" customFormat="1" ht="26.25" customHeight="1" hidden="1">
      <c r="A104" s="46"/>
      <c r="B104" s="146"/>
      <c r="C104" s="145" t="s">
        <v>6</v>
      </c>
      <c r="D104" s="144"/>
      <c r="E104" s="50"/>
    </row>
    <row r="105" spans="1:5" s="51" customFormat="1" ht="26.25" customHeight="1" hidden="1">
      <c r="A105" s="46"/>
      <c r="B105" s="146"/>
      <c r="C105" s="145" t="s">
        <v>7</v>
      </c>
      <c r="D105" s="144"/>
      <c r="E105" s="50"/>
    </row>
    <row r="106" spans="1:5" s="51" customFormat="1" ht="26.25" customHeight="1" hidden="1">
      <c r="A106" s="46"/>
      <c r="B106" s="146"/>
      <c r="C106" s="145" t="s">
        <v>77</v>
      </c>
      <c r="D106" s="144"/>
      <c r="E106" s="50"/>
    </row>
    <row r="107" spans="1:8" s="28" customFormat="1" ht="26.25" customHeight="1" hidden="1">
      <c r="A107" s="22"/>
      <c r="B107" s="122" t="s">
        <v>0</v>
      </c>
      <c r="C107" s="123"/>
      <c r="D107" s="52">
        <f>SUM(D108:D124)</f>
        <v>0</v>
      </c>
      <c r="E107" s="27"/>
      <c r="G107" s="32"/>
      <c r="H107" s="32"/>
    </row>
    <row r="108" spans="1:5" s="51" customFormat="1" ht="26.25" customHeight="1" hidden="1">
      <c r="A108" s="46"/>
      <c r="B108" s="146"/>
      <c r="C108" s="145" t="s">
        <v>3</v>
      </c>
      <c r="D108" s="144"/>
      <c r="E108" s="50"/>
    </row>
    <row r="109" spans="1:5" s="51" customFormat="1" ht="26.25" customHeight="1" hidden="1">
      <c r="A109" s="46"/>
      <c r="B109" s="146"/>
      <c r="C109" s="145" t="s">
        <v>76</v>
      </c>
      <c r="D109" s="144"/>
      <c r="E109" s="50"/>
    </row>
    <row r="110" spans="1:5" s="51" customFormat="1" ht="26.25" customHeight="1" hidden="1">
      <c r="A110" s="46"/>
      <c r="B110" s="146"/>
      <c r="C110" s="145" t="s">
        <v>86</v>
      </c>
      <c r="D110" s="144"/>
      <c r="E110" s="50"/>
    </row>
    <row r="111" spans="1:5" s="51" customFormat="1" ht="26.25" customHeight="1" hidden="1">
      <c r="A111" s="46"/>
      <c r="B111" s="146"/>
      <c r="C111" s="145" t="s">
        <v>4</v>
      </c>
      <c r="D111" s="144"/>
      <c r="E111" s="50"/>
    </row>
    <row r="112" spans="1:5" s="51" customFormat="1" ht="26.25" customHeight="1" hidden="1">
      <c r="A112" s="46"/>
      <c r="B112" s="146"/>
      <c r="C112" s="145" t="s">
        <v>85</v>
      </c>
      <c r="D112" s="144"/>
      <c r="E112" s="50"/>
    </row>
    <row r="113" spans="1:5" s="51" customFormat="1" ht="26.25" customHeight="1" hidden="1">
      <c r="A113" s="46"/>
      <c r="B113" s="146"/>
      <c r="C113" s="145" t="s">
        <v>5</v>
      </c>
      <c r="D113" s="144"/>
      <c r="E113" s="50"/>
    </row>
    <row r="114" spans="1:5" s="51" customFormat="1" ht="26.25" customHeight="1" hidden="1">
      <c r="A114" s="46"/>
      <c r="B114" s="146"/>
      <c r="C114" s="145" t="s">
        <v>39</v>
      </c>
      <c r="D114" s="144"/>
      <c r="E114" s="50"/>
    </row>
    <row r="115" spans="1:5" s="51" customFormat="1" ht="26.25" customHeight="1" hidden="1">
      <c r="A115" s="46"/>
      <c r="B115" s="146"/>
      <c r="C115" s="145" t="s">
        <v>83</v>
      </c>
      <c r="D115" s="144"/>
      <c r="E115" s="50"/>
    </row>
    <row r="116" spans="1:5" s="51" customFormat="1" ht="26.25" customHeight="1" hidden="1">
      <c r="A116" s="46"/>
      <c r="B116" s="146"/>
      <c r="C116" s="145" t="s">
        <v>61</v>
      </c>
      <c r="D116" s="144"/>
      <c r="E116" s="50"/>
    </row>
    <row r="117" spans="1:5" s="51" customFormat="1" ht="26.25" customHeight="1" hidden="1">
      <c r="A117" s="46"/>
      <c r="B117" s="146"/>
      <c r="C117" s="145" t="s">
        <v>87</v>
      </c>
      <c r="D117" s="144"/>
      <c r="E117" s="50"/>
    </row>
    <row r="118" spans="1:5" s="51" customFormat="1" ht="26.25" customHeight="1" hidden="1">
      <c r="A118" s="46"/>
      <c r="B118" s="146"/>
      <c r="C118" s="145" t="s">
        <v>2</v>
      </c>
      <c r="D118" s="144"/>
      <c r="E118" s="50"/>
    </row>
    <row r="119" spans="1:5" s="51" customFormat="1" ht="26.25" customHeight="1" hidden="1">
      <c r="A119" s="46"/>
      <c r="B119" s="146"/>
      <c r="C119" s="145" t="s">
        <v>60</v>
      </c>
      <c r="D119" s="144"/>
      <c r="E119" s="50"/>
    </row>
    <row r="120" spans="1:5" s="51" customFormat="1" ht="26.25" customHeight="1" hidden="1">
      <c r="A120" s="46"/>
      <c r="B120" s="146"/>
      <c r="C120" s="145" t="s">
        <v>84</v>
      </c>
      <c r="D120" s="144"/>
      <c r="E120" s="50"/>
    </row>
    <row r="121" spans="1:5" s="51" customFormat="1" ht="26.25" customHeight="1" hidden="1">
      <c r="A121" s="46"/>
      <c r="B121" s="146"/>
      <c r="C121" s="145" t="s">
        <v>88</v>
      </c>
      <c r="D121" s="144"/>
      <c r="E121" s="50"/>
    </row>
    <row r="122" spans="1:5" s="51" customFormat="1" ht="26.25" customHeight="1" hidden="1">
      <c r="A122" s="46"/>
      <c r="B122" s="146"/>
      <c r="C122" s="145" t="s">
        <v>6</v>
      </c>
      <c r="D122" s="144"/>
      <c r="E122" s="50"/>
    </row>
    <row r="123" spans="1:5" s="51" customFormat="1" ht="26.25" customHeight="1" hidden="1">
      <c r="A123" s="46"/>
      <c r="B123" s="146"/>
      <c r="C123" s="145" t="s">
        <v>7</v>
      </c>
      <c r="D123" s="144"/>
      <c r="E123" s="50"/>
    </row>
    <row r="124" spans="1:5" s="51" customFormat="1" ht="26.25" customHeight="1" hidden="1">
      <c r="A124" s="46"/>
      <c r="B124" s="47"/>
      <c r="C124" s="48" t="s">
        <v>77</v>
      </c>
      <c r="D124" s="49"/>
      <c r="E124" s="50"/>
    </row>
    <row r="125" spans="1:5" s="28" customFormat="1" ht="26.25" customHeight="1" hidden="1">
      <c r="A125" s="24" t="s">
        <v>72</v>
      </c>
      <c r="B125" s="81"/>
      <c r="C125" s="80"/>
      <c r="D125" s="42"/>
      <c r="E125" s="27"/>
    </row>
    <row r="126" spans="1:5" s="34" customFormat="1" ht="36" customHeight="1" hidden="1">
      <c r="A126" s="22"/>
      <c r="B126" s="81"/>
      <c r="C126" s="80"/>
      <c r="D126" s="42"/>
      <c r="E126" s="33"/>
    </row>
    <row r="127" spans="1:5" s="34" customFormat="1" ht="26.25" customHeight="1" hidden="1">
      <c r="A127" s="22"/>
      <c r="B127" s="81"/>
      <c r="C127" s="81"/>
      <c r="D127" s="42"/>
      <c r="E127" s="33"/>
    </row>
    <row r="128" spans="1:5" s="34" customFormat="1" ht="26.25" customHeight="1">
      <c r="A128" s="61" t="s">
        <v>21</v>
      </c>
      <c r="B128" s="98" t="s">
        <v>73</v>
      </c>
      <c r="C128" s="99"/>
      <c r="D128" s="62">
        <f>SUM(D129:D163)</f>
        <v>401049.82000000007</v>
      </c>
      <c r="E128" s="33"/>
    </row>
    <row r="129" spans="1:5" s="78" customFormat="1" ht="20.25" customHeight="1">
      <c r="A129" s="148" t="s">
        <v>38</v>
      </c>
      <c r="B129" s="121" t="s">
        <v>267</v>
      </c>
      <c r="C129" s="121"/>
      <c r="D129" s="79">
        <v>6325</v>
      </c>
      <c r="E129" s="77"/>
    </row>
    <row r="130" spans="1:5" s="34" customFormat="1" ht="20.25" customHeight="1" hidden="1">
      <c r="A130" s="164"/>
      <c r="B130" s="119"/>
      <c r="C130" s="120"/>
      <c r="D130" s="31"/>
      <c r="E130" s="35"/>
    </row>
    <row r="131" spans="1:5" s="34" customFormat="1" ht="19.5" customHeight="1">
      <c r="A131" s="125"/>
      <c r="B131" s="121" t="s">
        <v>59</v>
      </c>
      <c r="C131" s="121"/>
      <c r="D131" s="31">
        <v>926.15</v>
      </c>
      <c r="E131" s="35"/>
    </row>
    <row r="132" spans="1:5" s="34" customFormat="1" ht="20.25" customHeight="1" hidden="1">
      <c r="A132" s="125"/>
      <c r="B132" s="121"/>
      <c r="C132" s="121"/>
      <c r="D132" s="31"/>
      <c r="E132" s="35"/>
    </row>
    <row r="133" spans="1:5" s="34" customFormat="1" ht="18.75" customHeight="1">
      <c r="A133" s="55" t="s">
        <v>138</v>
      </c>
      <c r="B133" s="130" t="s">
        <v>232</v>
      </c>
      <c r="C133" s="182"/>
      <c r="D133" s="76">
        <v>2500</v>
      </c>
      <c r="E133" s="35"/>
    </row>
    <row r="134" spans="1:5" s="34" customFormat="1" ht="21" customHeight="1">
      <c r="A134" s="55" t="s">
        <v>77</v>
      </c>
      <c r="B134" s="130" t="s">
        <v>268</v>
      </c>
      <c r="C134" s="182"/>
      <c r="D134" s="76">
        <v>3360</v>
      </c>
      <c r="E134" s="35"/>
    </row>
    <row r="135" spans="1:5" s="34" customFormat="1" ht="18.75">
      <c r="A135" s="55"/>
      <c r="B135" s="130" t="s">
        <v>269</v>
      </c>
      <c r="C135" s="182"/>
      <c r="D135" s="76">
        <v>660</v>
      </c>
      <c r="E135" s="35"/>
    </row>
    <row r="136" spans="1:5" s="34" customFormat="1" ht="18.75">
      <c r="A136" s="55"/>
      <c r="B136" s="130" t="s">
        <v>270</v>
      </c>
      <c r="C136" s="182"/>
      <c r="D136" s="76">
        <v>4752.65</v>
      </c>
      <c r="E136" s="35"/>
    </row>
    <row r="137" spans="1:5" s="34" customFormat="1" ht="18.75">
      <c r="A137" s="55" t="s">
        <v>151</v>
      </c>
      <c r="B137" s="130" t="s">
        <v>271</v>
      </c>
      <c r="C137" s="182"/>
      <c r="D137" s="76">
        <f>364.34+554.8+638.64+324.4+292.8+251.88</f>
        <v>2426.86</v>
      </c>
      <c r="E137" s="35"/>
    </row>
    <row r="138" spans="1:5" s="34" customFormat="1" ht="18.75">
      <c r="A138" s="55"/>
      <c r="B138" s="130" t="s">
        <v>232</v>
      </c>
      <c r="C138" s="182"/>
      <c r="D138" s="76">
        <f>550+3150+670+810</f>
        <v>5180</v>
      </c>
      <c r="E138" s="35"/>
    </row>
    <row r="139" spans="1:5" s="34" customFormat="1" ht="18.75">
      <c r="A139" s="55"/>
      <c r="B139" s="130" t="s">
        <v>234</v>
      </c>
      <c r="C139" s="182"/>
      <c r="D139" s="76">
        <v>394.2</v>
      </c>
      <c r="E139" s="35"/>
    </row>
    <row r="140" spans="1:5" s="34" customFormat="1" ht="39" customHeight="1">
      <c r="A140" s="55"/>
      <c r="B140" s="130" t="s">
        <v>272</v>
      </c>
      <c r="C140" s="182"/>
      <c r="D140" s="76">
        <v>5600</v>
      </c>
      <c r="E140" s="35"/>
    </row>
    <row r="141" spans="1:5" s="34" customFormat="1" ht="39" customHeight="1">
      <c r="A141" s="55"/>
      <c r="B141" s="130" t="s">
        <v>273</v>
      </c>
      <c r="C141" s="182"/>
      <c r="D141" s="76">
        <v>25000</v>
      </c>
      <c r="E141" s="35"/>
    </row>
    <row r="142" spans="1:5" s="34" customFormat="1" ht="39.75" customHeight="1">
      <c r="A142" s="55"/>
      <c r="B142" s="130" t="s">
        <v>274</v>
      </c>
      <c r="C142" s="182"/>
      <c r="D142" s="76">
        <v>6000</v>
      </c>
      <c r="E142" s="35"/>
    </row>
    <row r="143" spans="1:5" s="34" customFormat="1" ht="38.25" customHeight="1">
      <c r="A143" s="55"/>
      <c r="B143" s="130" t="s">
        <v>275</v>
      </c>
      <c r="C143" s="182"/>
      <c r="D143" s="76">
        <v>2000</v>
      </c>
      <c r="E143" s="35"/>
    </row>
    <row r="144" spans="1:5" s="34" customFormat="1" ht="35.25" customHeight="1">
      <c r="A144" s="55"/>
      <c r="B144" s="130" t="s">
        <v>276</v>
      </c>
      <c r="C144" s="182"/>
      <c r="D144" s="76">
        <v>2000</v>
      </c>
      <c r="E144" s="35"/>
    </row>
    <row r="145" spans="1:5" s="34" customFormat="1" ht="18" customHeight="1">
      <c r="A145" s="55"/>
      <c r="B145" s="130" t="s">
        <v>277</v>
      </c>
      <c r="C145" s="182"/>
      <c r="D145" s="76">
        <v>227.41</v>
      </c>
      <c r="E145" s="35"/>
    </row>
    <row r="146" spans="1:5" s="34" customFormat="1" ht="18.75">
      <c r="A146" s="55" t="s">
        <v>86</v>
      </c>
      <c r="B146" s="130" t="s">
        <v>278</v>
      </c>
      <c r="C146" s="182"/>
      <c r="D146" s="76">
        <v>6000</v>
      </c>
      <c r="E146" s="35"/>
    </row>
    <row r="147" spans="1:5" s="34" customFormat="1" ht="18.75">
      <c r="A147" s="55"/>
      <c r="B147" s="130" t="s">
        <v>279</v>
      </c>
      <c r="C147" s="182"/>
      <c r="D147" s="76">
        <v>10825</v>
      </c>
      <c r="E147" s="35"/>
    </row>
    <row r="148" spans="1:5" s="34" customFormat="1" ht="21.75" customHeight="1">
      <c r="A148" s="55" t="s">
        <v>138</v>
      </c>
      <c r="B148" s="130" t="s">
        <v>280</v>
      </c>
      <c r="C148" s="131"/>
      <c r="D148" s="76">
        <v>113560.5</v>
      </c>
      <c r="E148" s="35"/>
    </row>
    <row r="149" spans="1:5" s="34" customFormat="1" ht="37.5" customHeight="1">
      <c r="A149" s="55"/>
      <c r="B149" s="130" t="s">
        <v>281</v>
      </c>
      <c r="C149" s="131"/>
      <c r="D149" s="76">
        <v>79860.65</v>
      </c>
      <c r="E149" s="35"/>
    </row>
    <row r="150" spans="1:5" s="34" customFormat="1" ht="38.25" customHeight="1">
      <c r="A150" s="55"/>
      <c r="B150" s="130" t="s">
        <v>282</v>
      </c>
      <c r="C150" s="131"/>
      <c r="D150" s="76">
        <v>24874.8</v>
      </c>
      <c r="E150" s="35"/>
    </row>
    <row r="151" spans="1:5" s="34" customFormat="1" ht="36.75" customHeight="1">
      <c r="A151" s="55"/>
      <c r="B151" s="130" t="s">
        <v>283</v>
      </c>
      <c r="C151" s="131"/>
      <c r="D151" s="76">
        <v>6153.6</v>
      </c>
      <c r="E151" s="35"/>
    </row>
    <row r="152" spans="1:5" s="34" customFormat="1" ht="36" customHeight="1">
      <c r="A152" s="55"/>
      <c r="B152" s="141" t="s">
        <v>284</v>
      </c>
      <c r="C152" s="141"/>
      <c r="D152" s="188">
        <v>31110</v>
      </c>
      <c r="E152" s="35"/>
    </row>
    <row r="153" spans="1:5" s="34" customFormat="1" ht="36" customHeight="1">
      <c r="A153" s="55"/>
      <c r="B153" s="130" t="s">
        <v>285</v>
      </c>
      <c r="C153" s="131"/>
      <c r="D153" s="76">
        <v>8375.4</v>
      </c>
      <c r="E153" s="35"/>
    </row>
    <row r="154" spans="1:5" s="34" customFormat="1" ht="18.75">
      <c r="A154" s="55"/>
      <c r="B154" s="130" t="s">
        <v>286</v>
      </c>
      <c r="C154" s="131"/>
      <c r="D154" s="76">
        <v>9213</v>
      </c>
      <c r="E154" s="35"/>
    </row>
    <row r="155" spans="1:5" s="34" customFormat="1" ht="37.5" customHeight="1">
      <c r="A155" s="55"/>
      <c r="B155" s="130" t="s">
        <v>287</v>
      </c>
      <c r="C155" s="131"/>
      <c r="D155" s="76">
        <v>187.08</v>
      </c>
      <c r="E155" s="35"/>
    </row>
    <row r="156" spans="1:5" s="34" customFormat="1" ht="36" customHeight="1">
      <c r="A156" s="55"/>
      <c r="B156" s="130" t="s">
        <v>288</v>
      </c>
      <c r="C156" s="131"/>
      <c r="D156" s="76">
        <v>22939</v>
      </c>
      <c r="E156" s="35"/>
    </row>
    <row r="157" spans="1:5" s="34" customFormat="1" ht="36" customHeight="1">
      <c r="A157" s="55"/>
      <c r="B157" s="130" t="s">
        <v>289</v>
      </c>
      <c r="C157" s="131"/>
      <c r="D157" s="76">
        <v>464.97</v>
      </c>
      <c r="E157" s="35"/>
    </row>
    <row r="158" spans="1:5" s="34" customFormat="1" ht="38.25" customHeight="1">
      <c r="A158" s="55"/>
      <c r="B158" s="130" t="s">
        <v>290</v>
      </c>
      <c r="C158" s="131"/>
      <c r="D158" s="76">
        <v>11051</v>
      </c>
      <c r="E158" s="35"/>
    </row>
    <row r="159" spans="1:5" s="34" customFormat="1" ht="38.25" customHeight="1">
      <c r="A159" s="55"/>
      <c r="B159" s="130" t="s">
        <v>291</v>
      </c>
      <c r="C159" s="131"/>
      <c r="D159" s="76">
        <v>224.4</v>
      </c>
      <c r="E159" s="35"/>
    </row>
    <row r="160" spans="1:5" s="34" customFormat="1" ht="35.25" customHeight="1">
      <c r="A160" s="55"/>
      <c r="B160" s="130" t="s">
        <v>292</v>
      </c>
      <c r="C160" s="131"/>
      <c r="D160" s="76">
        <v>8682</v>
      </c>
      <c r="E160" s="35"/>
    </row>
    <row r="161" spans="1:5" s="34" customFormat="1" ht="34.5" customHeight="1">
      <c r="A161" s="55"/>
      <c r="B161" s="130" t="s">
        <v>293</v>
      </c>
      <c r="C161" s="131"/>
      <c r="D161" s="76">
        <v>176.15</v>
      </c>
      <c r="E161" s="35"/>
    </row>
    <row r="162" spans="1:5" s="34" customFormat="1" ht="38.25" customHeight="1" hidden="1">
      <c r="A162" s="55"/>
      <c r="B162" s="141"/>
      <c r="C162" s="141"/>
      <c r="D162" s="188"/>
      <c r="E162" s="35"/>
    </row>
    <row r="163" spans="1:5" s="34" customFormat="1" ht="37.5" customHeight="1" hidden="1">
      <c r="A163" s="55"/>
      <c r="B163" s="141"/>
      <c r="C163" s="141"/>
      <c r="D163" s="188"/>
      <c r="E163" s="35"/>
    </row>
    <row r="164" spans="1:6" s="34" customFormat="1" ht="21" customHeight="1">
      <c r="A164" s="63"/>
      <c r="B164" s="98" t="s">
        <v>18</v>
      </c>
      <c r="C164" s="99"/>
      <c r="D164" s="64">
        <f>D10+D128</f>
        <v>5731992.180000001</v>
      </c>
      <c r="E164" s="35"/>
      <c r="F164" s="36"/>
    </row>
    <row r="165" spans="1:5" s="34" customFormat="1" ht="21" customHeight="1">
      <c r="A165" s="65"/>
      <c r="B165" s="128" t="s">
        <v>74</v>
      </c>
      <c r="C165" s="129"/>
      <c r="D165" s="66">
        <f>SUM(D166:D173)</f>
        <v>73828.1</v>
      </c>
      <c r="E165" s="35"/>
    </row>
    <row r="166" spans="1:5" s="34" customFormat="1" ht="50.25" customHeight="1">
      <c r="A166" s="157" t="s">
        <v>129</v>
      </c>
      <c r="B166" s="102" t="s">
        <v>294</v>
      </c>
      <c r="C166" s="103"/>
      <c r="D166" s="37">
        <v>17814.04</v>
      </c>
      <c r="E166" s="35"/>
    </row>
    <row r="167" spans="2:5" ht="58.5" customHeight="1">
      <c r="B167" s="102" t="s">
        <v>295</v>
      </c>
      <c r="C167" s="103"/>
      <c r="D167" s="31">
        <v>56014.06</v>
      </c>
      <c r="E167" s="160"/>
    </row>
    <row r="168" spans="1:5" ht="55.5" customHeight="1" hidden="1">
      <c r="A168" s="157"/>
      <c r="B168" s="121"/>
      <c r="C168" s="121"/>
      <c r="D168" s="76"/>
      <c r="E168" s="160"/>
    </row>
    <row r="169" spans="1:5" s="34" customFormat="1" ht="18.75" hidden="1">
      <c r="A169" s="22"/>
      <c r="B169" s="130"/>
      <c r="C169" s="131"/>
      <c r="D169" s="53"/>
      <c r="E169" s="35"/>
    </row>
    <row r="170" spans="1:5" s="34" customFormat="1" ht="39.75" customHeight="1" hidden="1">
      <c r="A170" s="22"/>
      <c r="B170" s="130"/>
      <c r="C170" s="131"/>
      <c r="D170" s="44"/>
      <c r="E170" s="35"/>
    </row>
    <row r="171" spans="1:5" s="34" customFormat="1" ht="66.75" customHeight="1" hidden="1">
      <c r="A171" s="22"/>
      <c r="B171" s="130"/>
      <c r="C171" s="131"/>
      <c r="D171" s="159"/>
      <c r="E171" s="35"/>
    </row>
    <row r="172" spans="1:5" s="34" customFormat="1" ht="37.5" customHeight="1" hidden="1">
      <c r="A172" s="22"/>
      <c r="B172" s="141"/>
      <c r="C172" s="141"/>
      <c r="D172" s="44"/>
      <c r="E172" s="38"/>
    </row>
    <row r="173" spans="1:5" s="34" customFormat="1" ht="11.25" customHeight="1" hidden="1">
      <c r="A173" s="22"/>
      <c r="B173" s="102"/>
      <c r="C173" s="103"/>
      <c r="D173" s="53"/>
      <c r="E173" s="38"/>
    </row>
    <row r="174" spans="1:5" s="34" customFormat="1" ht="21" customHeight="1">
      <c r="A174" s="65"/>
      <c r="B174" s="128" t="s">
        <v>75</v>
      </c>
      <c r="C174" s="129"/>
      <c r="D174" s="67">
        <f>D164+D165</f>
        <v>5805820.28</v>
      </c>
      <c r="E174" s="21"/>
    </row>
    <row r="175" spans="1:4" ht="21" customHeight="1">
      <c r="A175" s="73"/>
      <c r="B175" s="140" t="s">
        <v>79</v>
      </c>
      <c r="C175" s="140"/>
      <c r="D175" s="74">
        <f>SUM(D176:D177)</f>
        <v>3933242</v>
      </c>
    </row>
    <row r="176" spans="1:5" s="34" customFormat="1" ht="22.5" customHeight="1">
      <c r="A176" s="183" t="s">
        <v>78</v>
      </c>
      <c r="B176" s="141" t="s">
        <v>296</v>
      </c>
      <c r="C176" s="141"/>
      <c r="D176" s="31">
        <v>1965650</v>
      </c>
      <c r="E176" s="35"/>
    </row>
    <row r="177" spans="1:5" s="71" customFormat="1" ht="39.75" customHeight="1">
      <c r="A177" s="167" t="s">
        <v>297</v>
      </c>
      <c r="B177" s="141" t="s">
        <v>298</v>
      </c>
      <c r="C177" s="141"/>
      <c r="D177" s="44">
        <v>1967592</v>
      </c>
      <c r="E177" s="72"/>
    </row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</sheetData>
  <sheetProtection/>
  <mergeCells count="68">
    <mergeCell ref="B176:C176"/>
    <mergeCell ref="B177:C177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A129:A132"/>
    <mergeCell ref="B129:C129"/>
    <mergeCell ref="B130:C130"/>
    <mergeCell ref="B131:C131"/>
    <mergeCell ref="B132:C132"/>
    <mergeCell ref="B133:C133"/>
    <mergeCell ref="B33:C33"/>
    <mergeCell ref="B51:C51"/>
    <mergeCell ref="B71:C71"/>
    <mergeCell ref="B89:C89"/>
    <mergeCell ref="B107:C107"/>
    <mergeCell ref="B128:C128"/>
    <mergeCell ref="A9:D9"/>
    <mergeCell ref="B10:C10"/>
    <mergeCell ref="B11:C11"/>
    <mergeCell ref="B29:C29"/>
    <mergeCell ref="B30:C30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7" right="0.1968503937007874" top="0.4330708661417323" bottom="0.41" header="0.31496062992125984" footer="0.25"/>
  <pageSetup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0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D164" activeCellId="1" sqref="D165 D164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40" customWidth="1"/>
    <col min="5" max="5" width="8.8515625" style="39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0.25" customHeight="1">
      <c r="A1" s="104" t="s">
        <v>299</v>
      </c>
      <c r="B1" s="104"/>
      <c r="C1" s="104"/>
      <c r="D1" s="104"/>
      <c r="E1" s="104"/>
    </row>
    <row r="2" spans="1:5" ht="20.25" customHeight="1" hidden="1">
      <c r="A2" s="105" t="s">
        <v>300</v>
      </c>
      <c r="B2" s="105"/>
      <c r="C2" s="105"/>
      <c r="D2" s="106"/>
      <c r="E2" s="26"/>
    </row>
    <row r="3" spans="1:5" ht="20.25" customHeight="1">
      <c r="A3" s="56"/>
      <c r="B3" s="56"/>
      <c r="C3" s="56"/>
      <c r="D3" s="58" t="s">
        <v>23</v>
      </c>
      <c r="E3" s="26"/>
    </row>
    <row r="4" spans="1:5" ht="23.25" customHeight="1">
      <c r="A4" s="107" t="s">
        <v>301</v>
      </c>
      <c r="B4" s="108"/>
      <c r="C4" s="109"/>
      <c r="D4" s="60">
        <f>D5+D6+D7</f>
        <v>3084577.1900000004</v>
      </c>
      <c r="E4" s="26"/>
    </row>
    <row r="5" spans="1:5" ht="23.25" customHeight="1">
      <c r="A5" s="110" t="s">
        <v>80</v>
      </c>
      <c r="B5" s="111"/>
      <c r="C5" s="112"/>
      <c r="D5" s="57">
        <f>1310315.35+1774261.84</f>
        <v>3084577.1900000004</v>
      </c>
      <c r="E5" s="26"/>
    </row>
    <row r="6" spans="1:5" ht="23.25" customHeight="1">
      <c r="A6" s="110" t="s">
        <v>81</v>
      </c>
      <c r="B6" s="111"/>
      <c r="C6" s="112"/>
      <c r="D6" s="68"/>
      <c r="E6" s="26"/>
    </row>
    <row r="7" spans="1:5" ht="23.25" customHeight="1">
      <c r="A7" s="113" t="s">
        <v>264</v>
      </c>
      <c r="B7" s="113"/>
      <c r="C7" s="113"/>
      <c r="D7" s="57"/>
      <c r="E7" s="26"/>
    </row>
    <row r="8" spans="1:5" ht="23.25" customHeight="1">
      <c r="A8" s="69"/>
      <c r="B8" s="70"/>
      <c r="C8" s="70"/>
      <c r="D8" s="68"/>
      <c r="E8" s="26"/>
    </row>
    <row r="9" spans="1:5" s="28" customFormat="1" ht="23.25" customHeight="1">
      <c r="A9" s="95" t="s">
        <v>92</v>
      </c>
      <c r="B9" s="96"/>
      <c r="C9" s="96"/>
      <c r="D9" s="97"/>
      <c r="E9" s="27"/>
    </row>
    <row r="10" spans="1:5" s="28" customFormat="1" ht="25.5" customHeight="1">
      <c r="A10" s="59" t="s">
        <v>69</v>
      </c>
      <c r="B10" s="98" t="s">
        <v>70</v>
      </c>
      <c r="C10" s="99"/>
      <c r="D10" s="60">
        <f>D11+D29+D30+D33++D51+D71+D89+D107+D125+D126+D127+D31+D32</f>
        <v>709656.9400000001</v>
      </c>
      <c r="E10" s="27"/>
    </row>
    <row r="11" spans="1:5" s="28" customFormat="1" ht="36" customHeight="1">
      <c r="A11" s="43" t="s">
        <v>71</v>
      </c>
      <c r="B11" s="116" t="s">
        <v>302</v>
      </c>
      <c r="C11" s="117"/>
      <c r="D11" s="45">
        <f>SUM(D12:D28)</f>
        <v>707024.92</v>
      </c>
      <c r="E11" s="27"/>
    </row>
    <row r="12" spans="1:5" s="51" customFormat="1" ht="19.5" customHeight="1" hidden="1">
      <c r="A12" s="46"/>
      <c r="B12" s="47"/>
      <c r="C12" s="90" t="s">
        <v>3</v>
      </c>
      <c r="D12" s="144"/>
      <c r="E12" s="50"/>
    </row>
    <row r="13" spans="1:5" s="51" customFormat="1" ht="19.5" customHeight="1" hidden="1">
      <c r="A13" s="46"/>
      <c r="B13" s="47"/>
      <c r="C13" s="90" t="s">
        <v>76</v>
      </c>
      <c r="D13" s="144"/>
      <c r="E13" s="50"/>
    </row>
    <row r="14" spans="1:5" s="51" customFormat="1" ht="19.5" customHeight="1" hidden="1">
      <c r="A14" s="46"/>
      <c r="B14" s="47"/>
      <c r="C14" s="90" t="s">
        <v>86</v>
      </c>
      <c r="D14" s="144"/>
      <c r="E14" s="50"/>
    </row>
    <row r="15" spans="1:5" s="51" customFormat="1" ht="19.5" customHeight="1" hidden="1">
      <c r="A15" s="46"/>
      <c r="B15" s="47"/>
      <c r="C15" s="90" t="s">
        <v>4</v>
      </c>
      <c r="D15" s="144"/>
      <c r="E15" s="50"/>
    </row>
    <row r="16" spans="1:5" s="51" customFormat="1" ht="19.5" customHeight="1" hidden="1">
      <c r="A16" s="46"/>
      <c r="B16" s="47"/>
      <c r="C16" s="90" t="s">
        <v>85</v>
      </c>
      <c r="D16" s="144"/>
      <c r="E16" s="50"/>
    </row>
    <row r="17" spans="1:5" s="51" customFormat="1" ht="19.5" customHeight="1" hidden="1">
      <c r="A17" s="46"/>
      <c r="B17" s="47"/>
      <c r="C17" s="90" t="s">
        <v>5</v>
      </c>
      <c r="D17" s="144"/>
      <c r="E17" s="50"/>
    </row>
    <row r="18" spans="1:5" s="51" customFormat="1" ht="19.5" customHeight="1" hidden="1">
      <c r="A18" s="46"/>
      <c r="B18" s="47"/>
      <c r="C18" s="90" t="s">
        <v>39</v>
      </c>
      <c r="D18" s="144"/>
      <c r="E18" s="50"/>
    </row>
    <row r="19" spans="1:5" s="51" customFormat="1" ht="19.5" customHeight="1" hidden="1">
      <c r="A19" s="46"/>
      <c r="B19" s="47"/>
      <c r="C19" s="90" t="s">
        <v>266</v>
      </c>
      <c r="D19" s="144"/>
      <c r="E19" s="50"/>
    </row>
    <row r="20" spans="1:5" s="51" customFormat="1" ht="19.5" customHeight="1" hidden="1">
      <c r="A20" s="46"/>
      <c r="B20" s="47"/>
      <c r="C20" s="90" t="s">
        <v>11</v>
      </c>
      <c r="D20" s="144"/>
      <c r="E20" s="50"/>
    </row>
    <row r="21" spans="1:5" s="51" customFormat="1" ht="19.5" customHeight="1" hidden="1">
      <c r="A21" s="46"/>
      <c r="B21" s="47"/>
      <c r="C21" s="90" t="s">
        <v>87</v>
      </c>
      <c r="D21" s="144"/>
      <c r="E21" s="50"/>
    </row>
    <row r="22" spans="1:5" s="51" customFormat="1" ht="19.5" customHeight="1" hidden="1">
      <c r="A22" s="46"/>
      <c r="B22" s="47"/>
      <c r="C22" s="90" t="s">
        <v>2</v>
      </c>
      <c r="D22" s="144"/>
      <c r="E22" s="50"/>
    </row>
    <row r="23" spans="1:5" s="51" customFormat="1" ht="19.5" customHeight="1" hidden="1">
      <c r="A23" s="46"/>
      <c r="B23" s="47"/>
      <c r="C23" s="90" t="s">
        <v>60</v>
      </c>
      <c r="D23" s="144">
        <v>669517.49</v>
      </c>
      <c r="E23" s="50"/>
    </row>
    <row r="24" spans="1:5" s="51" customFormat="1" ht="19.5" customHeight="1" hidden="1">
      <c r="A24" s="46"/>
      <c r="B24" s="47"/>
      <c r="C24" s="90" t="s">
        <v>84</v>
      </c>
      <c r="D24" s="144"/>
      <c r="E24" s="50"/>
    </row>
    <row r="25" spans="1:5" s="51" customFormat="1" ht="19.5" customHeight="1" hidden="1">
      <c r="A25" s="46"/>
      <c r="B25" s="47"/>
      <c r="C25" s="90" t="s">
        <v>88</v>
      </c>
      <c r="D25" s="144"/>
      <c r="E25" s="50"/>
    </row>
    <row r="26" spans="1:5" s="51" customFormat="1" ht="19.5" customHeight="1" hidden="1">
      <c r="A26" s="46"/>
      <c r="B26" s="47"/>
      <c r="C26" s="90" t="s">
        <v>6</v>
      </c>
      <c r="D26" s="144">
        <v>37507.43</v>
      </c>
      <c r="E26" s="50"/>
    </row>
    <row r="27" spans="1:5" s="51" customFormat="1" ht="19.5" customHeight="1" hidden="1">
      <c r="A27" s="46"/>
      <c r="B27" s="47"/>
      <c r="C27" s="90" t="s">
        <v>7</v>
      </c>
      <c r="D27" s="144"/>
      <c r="E27" s="50"/>
    </row>
    <row r="28" spans="1:5" s="51" customFormat="1" ht="19.5" customHeight="1" hidden="1">
      <c r="A28" s="46"/>
      <c r="B28" s="47"/>
      <c r="C28" s="90" t="s">
        <v>77</v>
      </c>
      <c r="D28" s="144"/>
      <c r="E28" s="50"/>
    </row>
    <row r="29" spans="1:5" s="28" customFormat="1" ht="21.75" customHeight="1">
      <c r="A29" s="22" t="s">
        <v>32</v>
      </c>
      <c r="B29" s="102"/>
      <c r="C29" s="103"/>
      <c r="D29" s="29"/>
      <c r="E29" s="27"/>
    </row>
    <row r="30" spans="1:5" s="28" customFormat="1" ht="21.75" customHeight="1" hidden="1">
      <c r="A30" s="22"/>
      <c r="B30" s="102" t="s">
        <v>164</v>
      </c>
      <c r="C30" s="103"/>
      <c r="D30" s="29"/>
      <c r="E30" s="27"/>
    </row>
    <row r="31" spans="1:5" s="28" customFormat="1" ht="21.75" customHeight="1" hidden="1">
      <c r="A31" s="22"/>
      <c r="D31" s="29"/>
      <c r="E31" s="27"/>
    </row>
    <row r="32" spans="1:5" s="28" customFormat="1" ht="23.25" customHeight="1">
      <c r="A32" s="43" t="s">
        <v>34</v>
      </c>
      <c r="B32" s="102"/>
      <c r="C32" s="103"/>
      <c r="D32" s="29"/>
      <c r="E32" s="27"/>
    </row>
    <row r="33" spans="1:5" s="28" customFormat="1" ht="22.5" customHeight="1" hidden="1">
      <c r="A33" s="22" t="s">
        <v>24</v>
      </c>
      <c r="B33" s="122" t="s">
        <v>29</v>
      </c>
      <c r="C33" s="123"/>
      <c r="D33" s="52"/>
      <c r="E33" s="27"/>
    </row>
    <row r="34" spans="1:5" s="51" customFormat="1" ht="26.25" customHeight="1" hidden="1">
      <c r="A34" s="46"/>
      <c r="B34" s="46"/>
      <c r="C34" s="54" t="s">
        <v>3</v>
      </c>
      <c r="D34" s="49"/>
      <c r="E34" s="50"/>
    </row>
    <row r="35" spans="1:5" s="51" customFormat="1" ht="26.25" customHeight="1" hidden="1">
      <c r="A35" s="46"/>
      <c r="B35" s="46"/>
      <c r="C35" s="54" t="s">
        <v>76</v>
      </c>
      <c r="D35" s="49"/>
      <c r="E35" s="50"/>
    </row>
    <row r="36" spans="1:5" s="51" customFormat="1" ht="26.25" customHeight="1" hidden="1">
      <c r="A36" s="46"/>
      <c r="B36" s="46"/>
      <c r="C36" s="54" t="s">
        <v>86</v>
      </c>
      <c r="D36" s="49"/>
      <c r="E36" s="50"/>
    </row>
    <row r="37" spans="1:5" s="51" customFormat="1" ht="26.25" customHeight="1" hidden="1">
      <c r="A37" s="46"/>
      <c r="B37" s="46"/>
      <c r="C37" s="54" t="s">
        <v>4</v>
      </c>
      <c r="D37" s="49"/>
      <c r="E37" s="50"/>
    </row>
    <row r="38" spans="1:5" s="51" customFormat="1" ht="26.25" customHeight="1" hidden="1">
      <c r="A38" s="46"/>
      <c r="B38" s="46"/>
      <c r="C38" s="54" t="s">
        <v>85</v>
      </c>
      <c r="D38" s="49"/>
      <c r="E38" s="50"/>
    </row>
    <row r="39" spans="1:5" s="51" customFormat="1" ht="26.25" customHeight="1" hidden="1">
      <c r="A39" s="46"/>
      <c r="B39" s="46"/>
      <c r="C39" s="54" t="s">
        <v>5</v>
      </c>
      <c r="D39" s="49"/>
      <c r="E39" s="50"/>
    </row>
    <row r="40" spans="1:5" s="51" customFormat="1" ht="26.25" customHeight="1" hidden="1">
      <c r="A40" s="46"/>
      <c r="B40" s="46"/>
      <c r="C40" s="54" t="s">
        <v>39</v>
      </c>
      <c r="D40" s="49"/>
      <c r="E40" s="50"/>
    </row>
    <row r="41" spans="1:5" s="51" customFormat="1" ht="26.25" customHeight="1" hidden="1">
      <c r="A41" s="46"/>
      <c r="B41" s="46"/>
      <c r="C41" s="54" t="s">
        <v>83</v>
      </c>
      <c r="D41" s="49"/>
      <c r="E41" s="50"/>
    </row>
    <row r="42" spans="1:5" s="51" customFormat="1" ht="26.25" customHeight="1" hidden="1">
      <c r="A42" s="46"/>
      <c r="B42" s="46"/>
      <c r="C42" s="54" t="s">
        <v>61</v>
      </c>
      <c r="D42" s="49"/>
      <c r="E42" s="50"/>
    </row>
    <row r="43" spans="1:5" s="51" customFormat="1" ht="26.25" customHeight="1" hidden="1">
      <c r="A43" s="46"/>
      <c r="B43" s="46"/>
      <c r="C43" s="54" t="s">
        <v>87</v>
      </c>
      <c r="D43" s="49"/>
      <c r="E43" s="50"/>
    </row>
    <row r="44" spans="1:5" s="51" customFormat="1" ht="26.25" customHeight="1" hidden="1">
      <c r="A44" s="46"/>
      <c r="B44" s="46"/>
      <c r="C44" s="54" t="s">
        <v>2</v>
      </c>
      <c r="D44" s="49"/>
      <c r="E44" s="50"/>
    </row>
    <row r="45" spans="1:5" s="51" customFormat="1" ht="26.25" customHeight="1" hidden="1">
      <c r="A45" s="46"/>
      <c r="B45" s="46"/>
      <c r="C45" s="54" t="s">
        <v>60</v>
      </c>
      <c r="D45" s="49"/>
      <c r="E45" s="50"/>
    </row>
    <row r="46" spans="1:5" s="51" customFormat="1" ht="26.25" customHeight="1" hidden="1">
      <c r="A46" s="46"/>
      <c r="B46" s="46"/>
      <c r="C46" s="54" t="s">
        <v>84</v>
      </c>
      <c r="D46" s="49"/>
      <c r="E46" s="50"/>
    </row>
    <row r="47" spans="1:5" s="51" customFormat="1" ht="26.25" customHeight="1" hidden="1">
      <c r="A47" s="46"/>
      <c r="B47" s="46"/>
      <c r="C47" s="54" t="s">
        <v>88</v>
      </c>
      <c r="D47" s="49"/>
      <c r="E47" s="50"/>
    </row>
    <row r="48" spans="1:5" s="51" customFormat="1" ht="26.25" customHeight="1" hidden="1">
      <c r="A48" s="46"/>
      <c r="B48" s="46"/>
      <c r="C48" s="54" t="s">
        <v>6</v>
      </c>
      <c r="D48" s="49"/>
      <c r="E48" s="50"/>
    </row>
    <row r="49" spans="1:5" s="51" customFormat="1" ht="26.25" customHeight="1" hidden="1">
      <c r="A49" s="46"/>
      <c r="B49" s="46"/>
      <c r="C49" s="54" t="s">
        <v>7</v>
      </c>
      <c r="D49" s="49"/>
      <c r="E49" s="50"/>
    </row>
    <row r="50" spans="1:5" s="51" customFormat="1" ht="26.25" customHeight="1" hidden="1">
      <c r="A50" s="46"/>
      <c r="B50" s="46"/>
      <c r="C50" s="54" t="s">
        <v>77</v>
      </c>
      <c r="D50" s="49"/>
      <c r="E50" s="50"/>
    </row>
    <row r="51" spans="1:5" s="28" customFormat="1" ht="21.75" customHeight="1">
      <c r="A51" s="22" t="s">
        <v>24</v>
      </c>
      <c r="B51" s="122" t="s">
        <v>8</v>
      </c>
      <c r="C51" s="123"/>
      <c r="D51" s="45">
        <f>SUM(D52:D70)</f>
        <v>21.09</v>
      </c>
      <c r="E51" s="27"/>
    </row>
    <row r="52" spans="1:5" s="51" customFormat="1" ht="21.75" customHeight="1" hidden="1">
      <c r="A52" s="46"/>
      <c r="B52" s="46"/>
      <c r="C52" s="145" t="s">
        <v>3</v>
      </c>
      <c r="D52" s="49"/>
      <c r="E52" s="50"/>
    </row>
    <row r="53" spans="1:5" s="51" customFormat="1" ht="21.75" customHeight="1" hidden="1">
      <c r="A53" s="46"/>
      <c r="B53" s="46"/>
      <c r="C53" s="85" t="s">
        <v>76</v>
      </c>
      <c r="D53" s="49"/>
      <c r="E53" s="50"/>
    </row>
    <row r="54" spans="1:5" s="51" customFormat="1" ht="21.75" customHeight="1" hidden="1">
      <c r="A54" s="46"/>
      <c r="B54" s="46"/>
      <c r="C54" s="85" t="s">
        <v>86</v>
      </c>
      <c r="D54" s="49"/>
      <c r="E54" s="50"/>
    </row>
    <row r="55" spans="1:5" s="51" customFormat="1" ht="21.75" customHeight="1" hidden="1">
      <c r="A55" s="46"/>
      <c r="B55" s="46"/>
      <c r="C55" s="85" t="s">
        <v>4</v>
      </c>
      <c r="D55" s="144"/>
      <c r="E55" s="50"/>
    </row>
    <row r="56" spans="1:5" s="51" customFormat="1" ht="21.75" customHeight="1" hidden="1">
      <c r="A56" s="46"/>
      <c r="B56" s="84"/>
      <c r="C56" s="85" t="s">
        <v>85</v>
      </c>
      <c r="D56" s="144"/>
      <c r="E56" s="50"/>
    </row>
    <row r="57" spans="1:5" s="51" customFormat="1" ht="21.75" customHeight="1" hidden="1">
      <c r="A57" s="46"/>
      <c r="B57" s="84"/>
      <c r="C57" s="85" t="s">
        <v>5</v>
      </c>
      <c r="D57" s="144"/>
      <c r="E57" s="50"/>
    </row>
    <row r="58" spans="1:5" s="51" customFormat="1" ht="21.75" customHeight="1" hidden="1">
      <c r="A58" s="46"/>
      <c r="B58" s="84"/>
      <c r="C58" s="85" t="s">
        <v>39</v>
      </c>
      <c r="D58" s="144"/>
      <c r="E58" s="50"/>
    </row>
    <row r="59" spans="1:5" s="51" customFormat="1" ht="21.75" customHeight="1" hidden="1">
      <c r="A59" s="46"/>
      <c r="B59" s="84"/>
      <c r="C59" s="85" t="s">
        <v>83</v>
      </c>
      <c r="D59" s="144"/>
      <c r="E59" s="50"/>
    </row>
    <row r="60" spans="1:5" s="51" customFormat="1" ht="21.75" customHeight="1" hidden="1">
      <c r="A60" s="46"/>
      <c r="B60" s="84"/>
      <c r="C60" s="85" t="s">
        <v>7</v>
      </c>
      <c r="D60" s="144"/>
      <c r="E60" s="50"/>
    </row>
    <row r="61" spans="1:5" s="51" customFormat="1" ht="21.75" customHeight="1" hidden="1">
      <c r="A61" s="46"/>
      <c r="B61" s="84"/>
      <c r="C61" s="85" t="s">
        <v>88</v>
      </c>
      <c r="D61" s="144"/>
      <c r="E61" s="50"/>
    </row>
    <row r="62" spans="1:5" s="51" customFormat="1" ht="21.75" customHeight="1" hidden="1">
      <c r="A62" s="46"/>
      <c r="B62" s="84"/>
      <c r="C62" s="85" t="s">
        <v>61</v>
      </c>
      <c r="D62" s="144"/>
      <c r="E62" s="50"/>
    </row>
    <row r="63" spans="1:5" s="51" customFormat="1" ht="21.75" customHeight="1" hidden="1">
      <c r="A63" s="46"/>
      <c r="B63" s="84"/>
      <c r="C63" s="85" t="s">
        <v>87</v>
      </c>
      <c r="D63" s="144"/>
      <c r="E63" s="50"/>
    </row>
    <row r="64" spans="1:5" s="51" customFormat="1" ht="21.75" customHeight="1" hidden="1">
      <c r="A64" s="46"/>
      <c r="B64" s="84"/>
      <c r="C64" s="85" t="s">
        <v>2</v>
      </c>
      <c r="D64" s="144"/>
      <c r="E64" s="50"/>
    </row>
    <row r="65" spans="1:5" s="51" customFormat="1" ht="21.75" customHeight="1" hidden="1">
      <c r="A65" s="46"/>
      <c r="B65" s="84"/>
      <c r="C65" s="85" t="s">
        <v>60</v>
      </c>
      <c r="D65" s="144"/>
      <c r="E65" s="50"/>
    </row>
    <row r="66" spans="1:5" s="51" customFormat="1" ht="21.75" customHeight="1">
      <c r="A66" s="46"/>
      <c r="B66" s="84"/>
      <c r="C66" s="85" t="s">
        <v>84</v>
      </c>
      <c r="D66" s="144">
        <v>21.09</v>
      </c>
      <c r="E66" s="50"/>
    </row>
    <row r="67" spans="1:5" s="51" customFormat="1" ht="21.75" customHeight="1" hidden="1">
      <c r="A67" s="46"/>
      <c r="B67" s="84"/>
      <c r="C67" s="85" t="s">
        <v>88</v>
      </c>
      <c r="D67" s="144"/>
      <c r="E67" s="50"/>
    </row>
    <row r="68" spans="1:5" s="51" customFormat="1" ht="21.75" customHeight="1" hidden="1">
      <c r="A68" s="46"/>
      <c r="B68" s="84"/>
      <c r="C68" s="85" t="s">
        <v>6</v>
      </c>
      <c r="D68" s="144"/>
      <c r="E68" s="50"/>
    </row>
    <row r="69" spans="1:5" s="51" customFormat="1" ht="21.75" customHeight="1" hidden="1">
      <c r="A69" s="46"/>
      <c r="B69" s="84"/>
      <c r="C69" s="85" t="s">
        <v>7</v>
      </c>
      <c r="D69" s="144"/>
      <c r="E69" s="50"/>
    </row>
    <row r="70" spans="1:5" s="51" customFormat="1" ht="21.75" customHeight="1" hidden="1">
      <c r="A70" s="46"/>
      <c r="B70" s="84"/>
      <c r="C70" s="85" t="s">
        <v>77</v>
      </c>
      <c r="D70" s="144"/>
      <c r="E70" s="50"/>
    </row>
    <row r="71" spans="1:5" s="28" customFormat="1" ht="26.25" customHeight="1">
      <c r="A71" s="22"/>
      <c r="B71" s="122" t="s">
        <v>9</v>
      </c>
      <c r="C71" s="123"/>
      <c r="D71" s="45">
        <f>SUM(D72:D88)</f>
        <v>2478.75</v>
      </c>
      <c r="E71" s="27"/>
    </row>
    <row r="72" spans="1:5" s="51" customFormat="1" ht="26.25" customHeight="1" hidden="1">
      <c r="A72" s="46"/>
      <c r="B72" s="84"/>
      <c r="C72" s="85" t="s">
        <v>3</v>
      </c>
      <c r="D72" s="144"/>
      <c r="E72" s="50"/>
    </row>
    <row r="73" spans="1:5" s="51" customFormat="1" ht="26.25" customHeight="1" hidden="1">
      <c r="A73" s="46"/>
      <c r="B73" s="84"/>
      <c r="C73" s="85" t="s">
        <v>76</v>
      </c>
      <c r="D73" s="144"/>
      <c r="E73" s="50"/>
    </row>
    <row r="74" spans="1:5" s="51" customFormat="1" ht="26.25" customHeight="1" hidden="1">
      <c r="A74" s="46"/>
      <c r="B74" s="84"/>
      <c r="C74" s="85" t="s">
        <v>86</v>
      </c>
      <c r="D74" s="144"/>
      <c r="E74" s="50"/>
    </row>
    <row r="75" spans="1:5" s="51" customFormat="1" ht="26.25" customHeight="1" hidden="1">
      <c r="A75" s="46"/>
      <c r="B75" s="84"/>
      <c r="C75" s="85" t="s">
        <v>4</v>
      </c>
      <c r="D75" s="144"/>
      <c r="E75" s="50"/>
    </row>
    <row r="76" spans="1:5" s="51" customFormat="1" ht="26.25" customHeight="1" hidden="1">
      <c r="A76" s="46"/>
      <c r="B76" s="84"/>
      <c r="C76" s="85" t="s">
        <v>85</v>
      </c>
      <c r="D76" s="144"/>
      <c r="E76" s="50"/>
    </row>
    <row r="77" spans="1:5" s="51" customFormat="1" ht="26.25" customHeight="1" hidden="1">
      <c r="A77" s="46"/>
      <c r="B77" s="84"/>
      <c r="C77" s="85" t="s">
        <v>5</v>
      </c>
      <c r="D77" s="144"/>
      <c r="E77" s="50"/>
    </row>
    <row r="78" spans="1:5" s="51" customFormat="1" ht="26.25" customHeight="1" hidden="1">
      <c r="A78" s="46"/>
      <c r="B78" s="84"/>
      <c r="C78" s="85" t="s">
        <v>39</v>
      </c>
      <c r="D78" s="144"/>
      <c r="E78" s="50"/>
    </row>
    <row r="79" spans="1:5" s="51" customFormat="1" ht="26.25" customHeight="1" hidden="1">
      <c r="A79" s="46"/>
      <c r="B79" s="84"/>
      <c r="C79" s="85" t="s">
        <v>83</v>
      </c>
      <c r="D79" s="144"/>
      <c r="E79" s="50"/>
    </row>
    <row r="80" spans="1:5" s="51" customFormat="1" ht="26.25" customHeight="1" hidden="1">
      <c r="A80" s="46"/>
      <c r="B80" s="84"/>
      <c r="C80" s="85" t="s">
        <v>61</v>
      </c>
      <c r="D80" s="144"/>
      <c r="E80" s="50"/>
    </row>
    <row r="81" spans="1:5" s="51" customFormat="1" ht="26.25" customHeight="1" hidden="1">
      <c r="A81" s="46"/>
      <c r="B81" s="84"/>
      <c r="C81" s="85" t="s">
        <v>87</v>
      </c>
      <c r="D81" s="144"/>
      <c r="E81" s="50"/>
    </row>
    <row r="82" spans="1:5" s="51" customFormat="1" ht="26.25" customHeight="1" hidden="1">
      <c r="A82" s="46"/>
      <c r="B82" s="84"/>
      <c r="C82" s="85" t="s">
        <v>2</v>
      </c>
      <c r="D82" s="144"/>
      <c r="E82" s="50"/>
    </row>
    <row r="83" spans="1:5" s="51" customFormat="1" ht="26.25" customHeight="1" hidden="1">
      <c r="A83" s="46"/>
      <c r="B83" s="84"/>
      <c r="C83" s="85" t="s">
        <v>60</v>
      </c>
      <c r="D83" s="144">
        <v>427.6</v>
      </c>
      <c r="E83" s="50"/>
    </row>
    <row r="84" spans="1:5" s="51" customFormat="1" ht="26.25" customHeight="1" hidden="1">
      <c r="A84" s="46"/>
      <c r="B84" s="84"/>
      <c r="C84" s="85" t="s">
        <v>84</v>
      </c>
      <c r="D84" s="144">
        <v>1230.4</v>
      </c>
      <c r="E84" s="50"/>
    </row>
    <row r="85" spans="1:5" s="51" customFormat="1" ht="26.25" customHeight="1" hidden="1">
      <c r="A85" s="46"/>
      <c r="B85" s="84"/>
      <c r="C85" s="85" t="s">
        <v>88</v>
      </c>
      <c r="D85" s="144"/>
      <c r="E85" s="50"/>
    </row>
    <row r="86" spans="1:5" s="51" customFormat="1" ht="26.25" customHeight="1" hidden="1">
      <c r="A86" s="46"/>
      <c r="B86" s="84"/>
      <c r="C86" s="85" t="s">
        <v>6</v>
      </c>
      <c r="D86" s="144"/>
      <c r="E86" s="50"/>
    </row>
    <row r="87" spans="1:5" s="51" customFormat="1" ht="26.25" customHeight="1" hidden="1">
      <c r="A87" s="46"/>
      <c r="B87" s="84"/>
      <c r="C87" s="85" t="s">
        <v>7</v>
      </c>
      <c r="D87" s="144"/>
      <c r="E87" s="50"/>
    </row>
    <row r="88" spans="1:5" s="51" customFormat="1" ht="26.25" customHeight="1" hidden="1">
      <c r="A88" s="46"/>
      <c r="B88" s="84"/>
      <c r="C88" s="85" t="s">
        <v>77</v>
      </c>
      <c r="D88" s="144">
        <v>820.75</v>
      </c>
      <c r="E88" s="50"/>
    </row>
    <row r="89" spans="1:5" s="28" customFormat="1" ht="26.25" customHeight="1">
      <c r="A89" s="30"/>
      <c r="B89" s="122" t="s">
        <v>10</v>
      </c>
      <c r="C89" s="123"/>
      <c r="D89" s="52">
        <f>SUM(D90:D106)</f>
        <v>0</v>
      </c>
      <c r="E89" s="27"/>
    </row>
    <row r="90" spans="1:5" s="51" customFormat="1" ht="26.25" customHeight="1" hidden="1">
      <c r="A90" s="46"/>
      <c r="B90" s="146"/>
      <c r="C90" s="145" t="s">
        <v>3</v>
      </c>
      <c r="D90" s="144"/>
      <c r="E90" s="50"/>
    </row>
    <row r="91" spans="1:5" s="51" customFormat="1" ht="26.25" customHeight="1" hidden="1">
      <c r="A91" s="46"/>
      <c r="B91" s="146"/>
      <c r="C91" s="145" t="s">
        <v>76</v>
      </c>
      <c r="D91" s="144"/>
      <c r="E91" s="50"/>
    </row>
    <row r="92" spans="1:5" s="51" customFormat="1" ht="26.25" customHeight="1" hidden="1">
      <c r="A92" s="46"/>
      <c r="B92" s="146"/>
      <c r="C92" s="145" t="s">
        <v>86</v>
      </c>
      <c r="D92" s="144"/>
      <c r="E92" s="50"/>
    </row>
    <row r="93" spans="1:5" s="51" customFormat="1" ht="26.25" customHeight="1" hidden="1">
      <c r="A93" s="46"/>
      <c r="B93" s="146"/>
      <c r="C93" s="145" t="s">
        <v>4</v>
      </c>
      <c r="D93" s="144"/>
      <c r="E93" s="50"/>
    </row>
    <row r="94" spans="1:5" s="51" customFormat="1" ht="26.25" customHeight="1" hidden="1">
      <c r="A94" s="46"/>
      <c r="B94" s="146"/>
      <c r="C94" s="145" t="s">
        <v>85</v>
      </c>
      <c r="D94" s="144"/>
      <c r="E94" s="50"/>
    </row>
    <row r="95" spans="1:5" s="51" customFormat="1" ht="26.25" customHeight="1" hidden="1">
      <c r="A95" s="46"/>
      <c r="B95" s="146"/>
      <c r="C95" s="145" t="s">
        <v>5</v>
      </c>
      <c r="D95" s="144"/>
      <c r="E95" s="50"/>
    </row>
    <row r="96" spans="1:5" s="51" customFormat="1" ht="26.25" customHeight="1" hidden="1">
      <c r="A96" s="46"/>
      <c r="B96" s="146"/>
      <c r="C96" s="145" t="s">
        <v>39</v>
      </c>
      <c r="D96" s="144"/>
      <c r="E96" s="50"/>
    </row>
    <row r="97" spans="1:5" s="51" customFormat="1" ht="26.25" customHeight="1" hidden="1">
      <c r="A97" s="46"/>
      <c r="B97" s="146"/>
      <c r="C97" s="145" t="s">
        <v>83</v>
      </c>
      <c r="D97" s="144"/>
      <c r="E97" s="50"/>
    </row>
    <row r="98" spans="1:5" s="51" customFormat="1" ht="26.25" customHeight="1" hidden="1">
      <c r="A98" s="46"/>
      <c r="B98" s="146"/>
      <c r="C98" s="145" t="s">
        <v>61</v>
      </c>
      <c r="D98" s="144"/>
      <c r="E98" s="50"/>
    </row>
    <row r="99" spans="1:5" s="51" customFormat="1" ht="26.25" customHeight="1" hidden="1">
      <c r="A99" s="46"/>
      <c r="B99" s="146"/>
      <c r="C99" s="145" t="s">
        <v>87</v>
      </c>
      <c r="D99" s="144"/>
      <c r="E99" s="50"/>
    </row>
    <row r="100" spans="1:5" s="51" customFormat="1" ht="26.25" customHeight="1" hidden="1">
      <c r="A100" s="46"/>
      <c r="B100" s="146"/>
      <c r="C100" s="145" t="s">
        <v>2</v>
      </c>
      <c r="D100" s="144"/>
      <c r="E100" s="50"/>
    </row>
    <row r="101" spans="1:5" s="51" customFormat="1" ht="26.25" customHeight="1" hidden="1">
      <c r="A101" s="46"/>
      <c r="B101" s="146"/>
      <c r="C101" s="145" t="s">
        <v>60</v>
      </c>
      <c r="D101" s="144"/>
      <c r="E101" s="50"/>
    </row>
    <row r="102" spans="1:5" s="51" customFormat="1" ht="26.25" customHeight="1" hidden="1">
      <c r="A102" s="46"/>
      <c r="B102" s="146"/>
      <c r="C102" s="145" t="s">
        <v>84</v>
      </c>
      <c r="D102" s="144"/>
      <c r="E102" s="50"/>
    </row>
    <row r="103" spans="1:5" s="51" customFormat="1" ht="26.25" customHeight="1" hidden="1">
      <c r="A103" s="46"/>
      <c r="B103" s="146"/>
      <c r="C103" s="145" t="s">
        <v>88</v>
      </c>
      <c r="D103" s="144"/>
      <c r="E103" s="50"/>
    </row>
    <row r="104" spans="1:5" s="51" customFormat="1" ht="26.25" customHeight="1" hidden="1">
      <c r="A104" s="46"/>
      <c r="B104" s="146"/>
      <c r="C104" s="145" t="s">
        <v>6</v>
      </c>
      <c r="D104" s="144"/>
      <c r="E104" s="50"/>
    </row>
    <row r="105" spans="1:5" s="51" customFormat="1" ht="26.25" customHeight="1" hidden="1">
      <c r="A105" s="46"/>
      <c r="B105" s="146"/>
      <c r="C105" s="145" t="s">
        <v>7</v>
      </c>
      <c r="D105" s="144"/>
      <c r="E105" s="50"/>
    </row>
    <row r="106" spans="1:5" s="51" customFormat="1" ht="26.25" customHeight="1" hidden="1">
      <c r="A106" s="46"/>
      <c r="B106" s="146"/>
      <c r="C106" s="145" t="s">
        <v>77</v>
      </c>
      <c r="D106" s="144"/>
      <c r="E106" s="50"/>
    </row>
    <row r="107" spans="1:8" s="28" customFormat="1" ht="26.25" customHeight="1">
      <c r="A107" s="22"/>
      <c r="B107" s="122" t="s">
        <v>0</v>
      </c>
      <c r="C107" s="123"/>
      <c r="D107" s="52">
        <f>SUM(D108:D124)</f>
        <v>132.18</v>
      </c>
      <c r="E107" s="27"/>
      <c r="G107" s="32"/>
      <c r="H107" s="32"/>
    </row>
    <row r="108" spans="1:5" s="51" customFormat="1" ht="26.25" customHeight="1" hidden="1">
      <c r="A108" s="46"/>
      <c r="B108" s="146"/>
      <c r="C108" s="145" t="s">
        <v>3</v>
      </c>
      <c r="D108" s="144"/>
      <c r="E108" s="50"/>
    </row>
    <row r="109" spans="1:5" s="51" customFormat="1" ht="26.25" customHeight="1" hidden="1">
      <c r="A109" s="46"/>
      <c r="B109" s="146"/>
      <c r="C109" s="145" t="s">
        <v>76</v>
      </c>
      <c r="D109" s="144"/>
      <c r="E109" s="50"/>
    </row>
    <row r="110" spans="1:5" s="51" customFormat="1" ht="26.25" customHeight="1" hidden="1">
      <c r="A110" s="46"/>
      <c r="B110" s="146"/>
      <c r="C110" s="145" t="s">
        <v>86</v>
      </c>
      <c r="D110" s="144"/>
      <c r="E110" s="50"/>
    </row>
    <row r="111" spans="1:5" s="51" customFormat="1" ht="26.25" customHeight="1" hidden="1">
      <c r="A111" s="46"/>
      <c r="B111" s="146"/>
      <c r="C111" s="145" t="s">
        <v>4</v>
      </c>
      <c r="D111" s="144"/>
      <c r="E111" s="50"/>
    </row>
    <row r="112" spans="1:5" s="51" customFormat="1" ht="26.25" customHeight="1" hidden="1">
      <c r="A112" s="46"/>
      <c r="B112" s="146"/>
      <c r="C112" s="145" t="s">
        <v>85</v>
      </c>
      <c r="D112" s="144"/>
      <c r="E112" s="50"/>
    </row>
    <row r="113" spans="1:5" s="51" customFormat="1" ht="26.25" customHeight="1" hidden="1">
      <c r="A113" s="46"/>
      <c r="B113" s="146"/>
      <c r="C113" s="145" t="s">
        <v>5</v>
      </c>
      <c r="D113" s="144"/>
      <c r="E113" s="50"/>
    </row>
    <row r="114" spans="1:5" s="51" customFormat="1" ht="26.25" customHeight="1" hidden="1">
      <c r="A114" s="46"/>
      <c r="B114" s="146"/>
      <c r="C114" s="145" t="s">
        <v>39</v>
      </c>
      <c r="D114" s="144"/>
      <c r="E114" s="50"/>
    </row>
    <row r="115" spans="1:5" s="51" customFormat="1" ht="26.25" customHeight="1" hidden="1">
      <c r="A115" s="46"/>
      <c r="B115" s="146"/>
      <c r="C115" s="145" t="s">
        <v>83</v>
      </c>
      <c r="D115" s="144"/>
      <c r="E115" s="50"/>
    </row>
    <row r="116" spans="1:5" s="51" customFormat="1" ht="26.25" customHeight="1" hidden="1">
      <c r="A116" s="46"/>
      <c r="B116" s="146"/>
      <c r="C116" s="145" t="s">
        <v>61</v>
      </c>
      <c r="D116" s="144"/>
      <c r="E116" s="50"/>
    </row>
    <row r="117" spans="1:5" s="51" customFormat="1" ht="26.25" customHeight="1" hidden="1">
      <c r="A117" s="46"/>
      <c r="B117" s="146"/>
      <c r="C117" s="145" t="s">
        <v>87</v>
      </c>
      <c r="D117" s="144">
        <v>132.18</v>
      </c>
      <c r="E117" s="50"/>
    </row>
    <row r="118" spans="1:5" s="51" customFormat="1" ht="26.25" customHeight="1" hidden="1">
      <c r="A118" s="46"/>
      <c r="B118" s="146"/>
      <c r="C118" s="145" t="s">
        <v>2</v>
      </c>
      <c r="D118" s="144"/>
      <c r="E118" s="50"/>
    </row>
    <row r="119" spans="1:5" s="51" customFormat="1" ht="26.25" customHeight="1" hidden="1">
      <c r="A119" s="46"/>
      <c r="B119" s="146"/>
      <c r="C119" s="145" t="s">
        <v>60</v>
      </c>
      <c r="D119" s="144"/>
      <c r="E119" s="50"/>
    </row>
    <row r="120" spans="1:5" s="51" customFormat="1" ht="26.25" customHeight="1" hidden="1">
      <c r="A120" s="46"/>
      <c r="B120" s="146"/>
      <c r="C120" s="145" t="s">
        <v>84</v>
      </c>
      <c r="D120" s="144"/>
      <c r="E120" s="50"/>
    </row>
    <row r="121" spans="1:5" s="51" customFormat="1" ht="26.25" customHeight="1" hidden="1">
      <c r="A121" s="46"/>
      <c r="B121" s="146"/>
      <c r="C121" s="145" t="s">
        <v>88</v>
      </c>
      <c r="D121" s="144"/>
      <c r="E121" s="50"/>
    </row>
    <row r="122" spans="1:5" s="51" customFormat="1" ht="26.25" customHeight="1" hidden="1">
      <c r="A122" s="46"/>
      <c r="B122" s="146"/>
      <c r="C122" s="145" t="s">
        <v>6</v>
      </c>
      <c r="D122" s="144"/>
      <c r="E122" s="50"/>
    </row>
    <row r="123" spans="1:5" s="51" customFormat="1" ht="26.25" customHeight="1" hidden="1">
      <c r="A123" s="46"/>
      <c r="B123" s="146"/>
      <c r="C123" s="145" t="s">
        <v>7</v>
      </c>
      <c r="D123" s="144"/>
      <c r="E123" s="50"/>
    </row>
    <row r="124" spans="1:5" s="51" customFormat="1" ht="26.25" customHeight="1" hidden="1">
      <c r="A124" s="46"/>
      <c r="B124" s="47"/>
      <c r="C124" s="48" t="s">
        <v>77</v>
      </c>
      <c r="D124" s="49"/>
      <c r="E124" s="50"/>
    </row>
    <row r="125" spans="1:5" s="28" customFormat="1" ht="26.25" customHeight="1" hidden="1">
      <c r="A125" s="24" t="s">
        <v>72</v>
      </c>
      <c r="B125" s="81"/>
      <c r="C125" s="80"/>
      <c r="D125" s="42"/>
      <c r="E125" s="27"/>
    </row>
    <row r="126" spans="1:5" s="34" customFormat="1" ht="36" customHeight="1" hidden="1">
      <c r="A126" s="22"/>
      <c r="B126" s="81"/>
      <c r="C126" s="80"/>
      <c r="D126" s="42"/>
      <c r="E126" s="33"/>
    </row>
    <row r="127" spans="1:5" s="34" customFormat="1" ht="26.25" customHeight="1" hidden="1">
      <c r="A127" s="22"/>
      <c r="B127" s="81"/>
      <c r="C127" s="81"/>
      <c r="D127" s="42"/>
      <c r="E127" s="33"/>
    </row>
    <row r="128" spans="1:5" s="34" customFormat="1" ht="26.25" customHeight="1">
      <c r="A128" s="61" t="s">
        <v>21</v>
      </c>
      <c r="B128" s="98" t="s">
        <v>73</v>
      </c>
      <c r="C128" s="99"/>
      <c r="D128" s="62">
        <f>SUM(D129:D163)</f>
        <v>600658.4099999999</v>
      </c>
      <c r="E128" s="33"/>
    </row>
    <row r="129" spans="1:5" s="78" customFormat="1" ht="20.25" customHeight="1">
      <c r="A129" s="189" t="s">
        <v>85</v>
      </c>
      <c r="B129" s="121" t="s">
        <v>303</v>
      </c>
      <c r="C129" s="121"/>
      <c r="D129" s="79">
        <v>54596.75</v>
      </c>
      <c r="E129" s="77"/>
    </row>
    <row r="130" spans="1:5" s="34" customFormat="1" ht="20.25" customHeight="1" hidden="1">
      <c r="A130" s="190"/>
      <c r="B130" s="119"/>
      <c r="C130" s="120"/>
      <c r="D130" s="31"/>
      <c r="E130" s="35"/>
    </row>
    <row r="131" spans="1:5" s="34" customFormat="1" ht="19.5" customHeight="1">
      <c r="A131" s="190"/>
      <c r="B131" s="121" t="s">
        <v>304</v>
      </c>
      <c r="C131" s="121"/>
      <c r="D131" s="31">
        <v>3200</v>
      </c>
      <c r="E131" s="35"/>
    </row>
    <row r="132" spans="1:5" s="34" customFormat="1" ht="20.25" customHeight="1" hidden="1">
      <c r="A132" s="190"/>
      <c r="B132" s="121"/>
      <c r="C132" s="121"/>
      <c r="D132" s="31"/>
      <c r="E132" s="35"/>
    </row>
    <row r="133" spans="1:5" s="34" customFormat="1" ht="18.75" customHeight="1">
      <c r="A133" s="190"/>
      <c r="B133" s="130" t="s">
        <v>305</v>
      </c>
      <c r="C133" s="182"/>
      <c r="D133" s="76">
        <v>4000</v>
      </c>
      <c r="E133" s="35"/>
    </row>
    <row r="134" spans="1:5" s="34" customFormat="1" ht="21" customHeight="1">
      <c r="A134" s="191"/>
      <c r="B134" s="130" t="s">
        <v>306</v>
      </c>
      <c r="C134" s="182"/>
      <c r="D134" s="76">
        <v>5005</v>
      </c>
      <c r="E134" s="35"/>
    </row>
    <row r="135" spans="1:5" s="34" customFormat="1" ht="19.5" customHeight="1">
      <c r="A135" s="55" t="s">
        <v>77</v>
      </c>
      <c r="B135" s="130" t="s">
        <v>307</v>
      </c>
      <c r="C135" s="182"/>
      <c r="D135" s="76">
        <v>3020</v>
      </c>
      <c r="E135" s="35"/>
    </row>
    <row r="136" spans="1:5" s="34" customFormat="1" ht="18.75">
      <c r="A136" s="124" t="s">
        <v>87</v>
      </c>
      <c r="B136" s="130" t="s">
        <v>308</v>
      </c>
      <c r="C136" s="182"/>
      <c r="D136" s="76">
        <v>1500</v>
      </c>
      <c r="E136" s="35"/>
    </row>
    <row r="137" spans="1:5" s="34" customFormat="1" ht="18.75">
      <c r="A137" s="166"/>
      <c r="B137" s="130" t="s">
        <v>309</v>
      </c>
      <c r="C137" s="182"/>
      <c r="D137" s="76">
        <v>1848</v>
      </c>
      <c r="E137" s="35"/>
    </row>
    <row r="138" spans="1:5" s="34" customFormat="1" ht="18.75">
      <c r="A138" s="189" t="s">
        <v>83</v>
      </c>
      <c r="B138" s="130" t="s">
        <v>236</v>
      </c>
      <c r="C138" s="182"/>
      <c r="D138" s="76">
        <f>460.05+379.83+248.91+169.15+492.61+2822.59+4509.25</f>
        <v>9082.39</v>
      </c>
      <c r="E138" s="35"/>
    </row>
    <row r="139" spans="1:5" s="34" customFormat="1" ht="18.75">
      <c r="A139" s="192"/>
      <c r="B139" s="130" t="s">
        <v>310</v>
      </c>
      <c r="C139" s="182"/>
      <c r="D139" s="76">
        <f>73.2</f>
        <v>73.2</v>
      </c>
      <c r="E139" s="35"/>
    </row>
    <row r="140" spans="1:5" s="34" customFormat="1" ht="18.75">
      <c r="A140" s="192"/>
      <c r="B140" s="130" t="s">
        <v>311</v>
      </c>
      <c r="C140" s="182"/>
      <c r="D140" s="76">
        <v>631.39</v>
      </c>
      <c r="E140" s="35"/>
    </row>
    <row r="141" spans="1:5" s="34" customFormat="1" ht="18.75">
      <c r="A141" s="192"/>
      <c r="B141" s="130" t="s">
        <v>312</v>
      </c>
      <c r="C141" s="182"/>
      <c r="D141" s="76">
        <v>20400</v>
      </c>
      <c r="E141" s="35"/>
    </row>
    <row r="142" spans="1:5" s="34" customFormat="1" ht="18.75">
      <c r="A142" s="192"/>
      <c r="B142" s="130" t="s">
        <v>232</v>
      </c>
      <c r="C142" s="182"/>
      <c r="D142" s="76">
        <f>8850+10030+1180+590</f>
        <v>20650</v>
      </c>
      <c r="E142" s="35"/>
    </row>
    <row r="143" spans="1:5" s="34" customFormat="1" ht="18.75">
      <c r="A143" s="192"/>
      <c r="B143" s="130" t="s">
        <v>313</v>
      </c>
      <c r="C143" s="182"/>
      <c r="D143" s="76">
        <v>600</v>
      </c>
      <c r="E143" s="35"/>
    </row>
    <row r="144" spans="1:5" s="34" customFormat="1" ht="18.75">
      <c r="A144" s="192"/>
      <c r="B144" s="130" t="s">
        <v>314</v>
      </c>
      <c r="C144" s="182"/>
      <c r="D144" s="76">
        <v>7596.73</v>
      </c>
      <c r="E144" s="35"/>
    </row>
    <row r="145" spans="1:5" s="34" customFormat="1" ht="18" customHeight="1">
      <c r="A145" s="192"/>
      <c r="B145" s="130" t="s">
        <v>315</v>
      </c>
      <c r="C145" s="182"/>
      <c r="D145" s="76">
        <v>40000</v>
      </c>
      <c r="E145" s="35"/>
    </row>
    <row r="146" spans="1:5" s="34" customFormat="1" ht="18.75">
      <c r="A146" s="192"/>
      <c r="B146" s="130" t="s">
        <v>316</v>
      </c>
      <c r="C146" s="182"/>
      <c r="D146" s="76">
        <v>525</v>
      </c>
      <c r="E146" s="35"/>
    </row>
    <row r="147" spans="1:5" s="34" customFormat="1" ht="18.75">
      <c r="A147" s="192"/>
      <c r="B147" s="130" t="s">
        <v>317</v>
      </c>
      <c r="C147" s="182"/>
      <c r="D147" s="76">
        <v>3500</v>
      </c>
      <c r="E147" s="35"/>
    </row>
    <row r="148" spans="1:5" s="34" customFormat="1" ht="21.75" customHeight="1">
      <c r="A148" s="192"/>
      <c r="B148" s="130" t="s">
        <v>318</v>
      </c>
      <c r="C148" s="131"/>
      <c r="D148" s="76">
        <v>9120</v>
      </c>
      <c r="E148" s="35"/>
    </row>
    <row r="149" spans="1:5" s="34" customFormat="1" ht="18.75">
      <c r="A149" s="192"/>
      <c r="B149" s="130" t="s">
        <v>319</v>
      </c>
      <c r="C149" s="131"/>
      <c r="D149" s="76">
        <v>1200</v>
      </c>
      <c r="E149" s="35"/>
    </row>
    <row r="150" spans="1:5" s="34" customFormat="1" ht="18.75">
      <c r="A150" s="193"/>
      <c r="B150" s="130" t="s">
        <v>320</v>
      </c>
      <c r="C150" s="131"/>
      <c r="D150" s="76">
        <v>12960</v>
      </c>
      <c r="E150" s="35"/>
    </row>
    <row r="151" spans="1:5" s="34" customFormat="1" ht="18.75">
      <c r="A151" s="189" t="s">
        <v>60</v>
      </c>
      <c r="B151" s="130" t="s">
        <v>321</v>
      </c>
      <c r="C151" s="131"/>
      <c r="D151" s="76">
        <v>500</v>
      </c>
      <c r="E151" s="35"/>
    </row>
    <row r="152" spans="1:5" s="34" customFormat="1" ht="18.75">
      <c r="A152" s="192"/>
      <c r="B152" s="141" t="s">
        <v>190</v>
      </c>
      <c r="C152" s="141"/>
      <c r="D152" s="188">
        <v>3750</v>
      </c>
      <c r="E152" s="35"/>
    </row>
    <row r="153" spans="1:5" s="34" customFormat="1" ht="18.75">
      <c r="A153" s="192"/>
      <c r="B153" s="130" t="s">
        <v>322</v>
      </c>
      <c r="C153" s="131"/>
      <c r="D153" s="76">
        <v>100</v>
      </c>
      <c r="E153" s="35"/>
    </row>
    <row r="154" spans="1:5" s="34" customFormat="1" ht="18.75">
      <c r="A154" s="192"/>
      <c r="B154" s="130" t="s">
        <v>323</v>
      </c>
      <c r="C154" s="131"/>
      <c r="D154" s="76">
        <v>9000</v>
      </c>
      <c r="E154" s="35"/>
    </row>
    <row r="155" spans="1:5" s="34" customFormat="1" ht="18.75">
      <c r="A155" s="192"/>
      <c r="B155" s="130" t="s">
        <v>324</v>
      </c>
      <c r="C155" s="131"/>
      <c r="D155" s="76">
        <v>10000</v>
      </c>
      <c r="E155" s="35"/>
    </row>
    <row r="156" spans="1:5" s="34" customFormat="1" ht="36" customHeight="1">
      <c r="A156" s="192"/>
      <c r="B156" s="130" t="s">
        <v>325</v>
      </c>
      <c r="C156" s="131"/>
      <c r="D156" s="76">
        <v>20000</v>
      </c>
      <c r="E156" s="35"/>
    </row>
    <row r="157" spans="1:5" s="34" customFormat="1" ht="18.75">
      <c r="A157" s="192"/>
      <c r="B157" s="130" t="s">
        <v>326</v>
      </c>
      <c r="C157" s="131"/>
      <c r="D157" s="76">
        <v>3000</v>
      </c>
      <c r="E157" s="35"/>
    </row>
    <row r="158" spans="1:5" s="34" customFormat="1" ht="18.75">
      <c r="A158" s="193"/>
      <c r="B158" s="130" t="s">
        <v>327</v>
      </c>
      <c r="C158" s="131"/>
      <c r="D158" s="76">
        <v>3600</v>
      </c>
      <c r="E158" s="35"/>
    </row>
    <row r="159" spans="1:5" s="34" customFormat="1" ht="18.75">
      <c r="A159" s="189" t="s">
        <v>84</v>
      </c>
      <c r="B159" s="130" t="s">
        <v>328</v>
      </c>
      <c r="C159" s="131"/>
      <c r="D159" s="76">
        <v>1500</v>
      </c>
      <c r="E159" s="35"/>
    </row>
    <row r="160" spans="1:5" s="34" customFormat="1" ht="38.25" customHeight="1">
      <c r="A160" s="193"/>
      <c r="B160" s="130" t="s">
        <v>329</v>
      </c>
      <c r="C160" s="131"/>
      <c r="D160" s="76">
        <v>6715</v>
      </c>
      <c r="E160" s="35"/>
    </row>
    <row r="161" spans="1:5" s="34" customFormat="1" ht="58.5" customHeight="1">
      <c r="A161" s="55" t="s">
        <v>138</v>
      </c>
      <c r="B161" s="130" t="s">
        <v>330</v>
      </c>
      <c r="C161" s="131"/>
      <c r="D161" s="76">
        <v>271177.98</v>
      </c>
      <c r="E161" s="35"/>
    </row>
    <row r="162" spans="1:5" s="34" customFormat="1" ht="18.75">
      <c r="A162" s="55"/>
      <c r="B162" s="141" t="s">
        <v>331</v>
      </c>
      <c r="C162" s="141"/>
      <c r="D162" s="188">
        <v>71806.97</v>
      </c>
      <c r="E162" s="35"/>
    </row>
    <row r="163" spans="1:5" s="34" customFormat="1" ht="21.75" customHeight="1">
      <c r="A163" s="55"/>
      <c r="B163" s="141"/>
      <c r="C163" s="141"/>
      <c r="D163" s="188"/>
      <c r="E163" s="35"/>
    </row>
    <row r="164" spans="1:6" s="34" customFormat="1" ht="21" customHeight="1">
      <c r="A164" s="63"/>
      <c r="B164" s="98" t="s">
        <v>18</v>
      </c>
      <c r="C164" s="99"/>
      <c r="D164" s="64">
        <f>D10+D128</f>
        <v>1310315.35</v>
      </c>
      <c r="E164" s="35"/>
      <c r="F164" s="36"/>
    </row>
    <row r="165" spans="1:5" s="34" customFormat="1" ht="21" customHeight="1" thickBot="1">
      <c r="A165" s="65"/>
      <c r="B165" s="128" t="s">
        <v>74</v>
      </c>
      <c r="C165" s="129"/>
      <c r="D165" s="194">
        <f>SUM(D166:D175)</f>
        <v>1774261.84</v>
      </c>
      <c r="E165" s="35"/>
    </row>
    <row r="166" spans="1:5" s="34" customFormat="1" ht="41.25" customHeight="1" thickBot="1">
      <c r="A166" s="157" t="s">
        <v>138</v>
      </c>
      <c r="B166" s="195" t="s">
        <v>332</v>
      </c>
      <c r="C166" s="196"/>
      <c r="D166" s="76">
        <v>67525.24</v>
      </c>
      <c r="E166" s="35"/>
    </row>
    <row r="167" spans="2:5" ht="41.25" customHeight="1">
      <c r="B167" s="154" t="s">
        <v>333</v>
      </c>
      <c r="C167" s="197"/>
      <c r="D167" s="76">
        <v>1379.8</v>
      </c>
      <c r="E167" s="160"/>
    </row>
    <row r="168" spans="1:5" ht="55.5" customHeight="1" hidden="1">
      <c r="A168" s="157"/>
      <c r="B168" s="121"/>
      <c r="C168" s="121"/>
      <c r="D168" s="76"/>
      <c r="E168" s="160"/>
    </row>
    <row r="169" spans="1:5" s="34" customFormat="1" ht="18.75" hidden="1">
      <c r="A169" s="22"/>
      <c r="B169" s="130"/>
      <c r="C169" s="131"/>
      <c r="D169" s="53"/>
      <c r="E169" s="35"/>
    </row>
    <row r="170" spans="1:5" s="34" customFormat="1" ht="39.75" customHeight="1" hidden="1">
      <c r="A170" s="22"/>
      <c r="B170" s="130"/>
      <c r="C170" s="131"/>
      <c r="D170" s="44"/>
      <c r="E170" s="35"/>
    </row>
    <row r="171" spans="1:5" s="34" customFormat="1" ht="66.75" customHeight="1" hidden="1">
      <c r="A171" s="22"/>
      <c r="B171" s="130"/>
      <c r="C171" s="131"/>
      <c r="D171" s="159"/>
      <c r="E171" s="35"/>
    </row>
    <row r="172" spans="1:5" s="34" customFormat="1" ht="37.5" customHeight="1" hidden="1">
      <c r="A172" s="22"/>
      <c r="B172" s="141"/>
      <c r="C172" s="141"/>
      <c r="D172" s="44"/>
      <c r="E172" s="38"/>
    </row>
    <row r="173" spans="1:5" s="34" customFormat="1" ht="11.25" customHeight="1" hidden="1">
      <c r="A173" s="22"/>
      <c r="B173" s="102"/>
      <c r="C173" s="103"/>
      <c r="D173" s="53"/>
      <c r="E173" s="38"/>
    </row>
    <row r="174" spans="1:5" s="34" customFormat="1" ht="36" customHeight="1">
      <c r="A174" s="22"/>
      <c r="B174" s="130" t="s">
        <v>334</v>
      </c>
      <c r="C174" s="131"/>
      <c r="D174" s="76">
        <v>1675458.24</v>
      </c>
      <c r="E174" s="38"/>
    </row>
    <row r="175" spans="1:5" s="34" customFormat="1" ht="38.25" customHeight="1">
      <c r="A175" s="22"/>
      <c r="B175" s="130" t="s">
        <v>335</v>
      </c>
      <c r="C175" s="131"/>
      <c r="D175" s="76">
        <v>29898.56</v>
      </c>
      <c r="E175" s="38"/>
    </row>
    <row r="176" spans="1:5" s="34" customFormat="1" ht="18.75">
      <c r="A176" s="22"/>
      <c r="B176" s="130" t="s">
        <v>336</v>
      </c>
      <c r="C176" s="182"/>
      <c r="D176" s="76">
        <v>82994.94</v>
      </c>
      <c r="E176" s="38"/>
    </row>
    <row r="177" spans="1:5" s="34" customFormat="1" ht="21" customHeight="1">
      <c r="A177" s="65"/>
      <c r="B177" s="128" t="s">
        <v>75</v>
      </c>
      <c r="C177" s="129"/>
      <c r="D177" s="67">
        <f>D164+D165</f>
        <v>3084577.1900000004</v>
      </c>
      <c r="E177" s="21"/>
    </row>
    <row r="178" spans="1:4" ht="21" customHeight="1">
      <c r="A178" s="73"/>
      <c r="B178" s="140" t="s">
        <v>79</v>
      </c>
      <c r="C178" s="140"/>
      <c r="D178" s="74">
        <f>SUM(D179:D180)</f>
        <v>0</v>
      </c>
    </row>
    <row r="179" spans="1:5" s="34" customFormat="1" ht="22.5" customHeight="1">
      <c r="A179" s="183"/>
      <c r="B179" s="141"/>
      <c r="C179" s="141"/>
      <c r="D179" s="31"/>
      <c r="E179" s="35"/>
    </row>
    <row r="180" spans="1:5" s="71" customFormat="1" ht="39.75" customHeight="1">
      <c r="A180" s="167"/>
      <c r="B180" s="141"/>
      <c r="C180" s="141"/>
      <c r="D180" s="44"/>
      <c r="E180" s="72"/>
    </row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</sheetData>
  <sheetProtection/>
  <mergeCells count="75"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8:C158"/>
    <mergeCell ref="A159:A160"/>
    <mergeCell ref="B159:C159"/>
    <mergeCell ref="B160:C160"/>
    <mergeCell ref="B161:C161"/>
    <mergeCell ref="B162:C162"/>
    <mergeCell ref="B149:C149"/>
    <mergeCell ref="B150:C150"/>
    <mergeCell ref="A151:A158"/>
    <mergeCell ref="B151:C151"/>
    <mergeCell ref="B152:C152"/>
    <mergeCell ref="B153:C153"/>
    <mergeCell ref="B154:C154"/>
    <mergeCell ref="B155:C155"/>
    <mergeCell ref="B156:C156"/>
    <mergeCell ref="B157:C157"/>
    <mergeCell ref="B143:C143"/>
    <mergeCell ref="B144:C144"/>
    <mergeCell ref="B145:C145"/>
    <mergeCell ref="B146:C146"/>
    <mergeCell ref="B147:C147"/>
    <mergeCell ref="B148:C148"/>
    <mergeCell ref="B135:C135"/>
    <mergeCell ref="A136:A137"/>
    <mergeCell ref="B136:C136"/>
    <mergeCell ref="B137:C137"/>
    <mergeCell ref="A138:A150"/>
    <mergeCell ref="B138:C138"/>
    <mergeCell ref="B139:C139"/>
    <mergeCell ref="B140:C140"/>
    <mergeCell ref="B141:C141"/>
    <mergeCell ref="B142:C142"/>
    <mergeCell ref="A129:A134"/>
    <mergeCell ref="B129:C129"/>
    <mergeCell ref="B130:C130"/>
    <mergeCell ref="B131:C131"/>
    <mergeCell ref="B132:C132"/>
    <mergeCell ref="B133:C133"/>
    <mergeCell ref="B134:C134"/>
    <mergeCell ref="B33:C33"/>
    <mergeCell ref="B51:C51"/>
    <mergeCell ref="B71:C71"/>
    <mergeCell ref="B89:C89"/>
    <mergeCell ref="B107:C107"/>
    <mergeCell ref="B128:C128"/>
    <mergeCell ref="A9:D9"/>
    <mergeCell ref="B10:C10"/>
    <mergeCell ref="B11:C11"/>
    <mergeCell ref="B29:C29"/>
    <mergeCell ref="B30:C30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7" right="0.1968503937007874" top="0.4330708661417323" bottom="0.41" header="0.31496062992125984" footer="0.25"/>
  <pageSetup horizontalDpi="600" verticalDpi="600" orientation="portrait" paperSize="9" scale="65" r:id="rId1"/>
  <rowBreaks count="1" manualBreakCount="1">
    <brk id="179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6"/>
  <sheetViews>
    <sheetView view="pageBreakPreview" zoomScaleSheetLayoutView="100" zoomScalePageLayoutView="0" workbookViewId="0" topLeftCell="A1">
      <pane ySplit="8" topLeftCell="A135" activePane="bottomLeft" state="frozen"/>
      <selection pane="topLeft" activeCell="A1" sqref="A1"/>
      <selection pane="bottomLeft" activeCell="D134" sqref="D134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40" customWidth="1"/>
    <col min="5" max="5" width="8.8515625" style="39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9.25" customHeight="1">
      <c r="A1" s="104" t="s">
        <v>337</v>
      </c>
      <c r="B1" s="104"/>
      <c r="C1" s="104"/>
      <c r="D1" s="104"/>
      <c r="E1" s="104"/>
    </row>
    <row r="2" spans="1:5" ht="20.25" customHeight="1" hidden="1">
      <c r="A2" s="105" t="s">
        <v>338</v>
      </c>
      <c r="B2" s="105"/>
      <c r="C2" s="105"/>
      <c r="D2" s="106"/>
      <c r="E2" s="26"/>
    </row>
    <row r="3" spans="1:5" ht="20.25" customHeight="1">
      <c r="A3" s="56"/>
      <c r="B3" s="56"/>
      <c r="C3" s="56"/>
      <c r="D3" s="58" t="s">
        <v>23</v>
      </c>
      <c r="E3" s="26"/>
    </row>
    <row r="4" spans="1:5" ht="23.25" customHeight="1">
      <c r="A4" s="107" t="s">
        <v>339</v>
      </c>
      <c r="B4" s="108"/>
      <c r="C4" s="109"/>
      <c r="D4" s="60">
        <f>D5+D6+D7</f>
        <v>1476986.28</v>
      </c>
      <c r="E4" s="26"/>
    </row>
    <row r="5" spans="1:5" ht="23.25" customHeight="1">
      <c r="A5" s="110" t="s">
        <v>80</v>
      </c>
      <c r="B5" s="111"/>
      <c r="C5" s="112"/>
      <c r="D5" s="57">
        <v>1476986.28</v>
      </c>
      <c r="E5" s="26"/>
    </row>
    <row r="6" spans="1:5" ht="23.25" customHeight="1">
      <c r="A6" s="110" t="s">
        <v>81</v>
      </c>
      <c r="B6" s="111"/>
      <c r="C6" s="112"/>
      <c r="D6" s="68"/>
      <c r="E6" s="26"/>
    </row>
    <row r="7" spans="1:5" ht="23.25" customHeight="1">
      <c r="A7" s="113" t="s">
        <v>264</v>
      </c>
      <c r="B7" s="113"/>
      <c r="C7" s="113"/>
      <c r="D7" s="57"/>
      <c r="E7" s="26"/>
    </row>
    <row r="8" spans="1:5" ht="23.25" customHeight="1">
      <c r="A8" s="69"/>
      <c r="B8" s="70"/>
      <c r="C8" s="70"/>
      <c r="D8" s="68"/>
      <c r="E8" s="26"/>
    </row>
    <row r="9" spans="1:5" s="28" customFormat="1" ht="23.25" customHeight="1">
      <c r="A9" s="95" t="s">
        <v>92</v>
      </c>
      <c r="B9" s="96"/>
      <c r="C9" s="96"/>
      <c r="D9" s="97"/>
      <c r="E9" s="27"/>
    </row>
    <row r="10" spans="1:5" s="28" customFormat="1" ht="25.5" customHeight="1">
      <c r="A10" s="59" t="s">
        <v>69</v>
      </c>
      <c r="B10" s="98" t="s">
        <v>70</v>
      </c>
      <c r="C10" s="99"/>
      <c r="D10" s="60">
        <f>D11+D29+D31++D49+D69+D87+D105+D123+D124+D125+D30</f>
        <v>165901.18</v>
      </c>
      <c r="E10" s="27"/>
    </row>
    <row r="11" spans="1:5" s="28" customFormat="1" ht="36" customHeight="1">
      <c r="A11" s="43" t="s">
        <v>71</v>
      </c>
      <c r="B11" s="116"/>
      <c r="C11" s="117"/>
      <c r="D11" s="45">
        <f>SUM(D12:D28)</f>
        <v>0</v>
      </c>
      <c r="E11" s="27"/>
    </row>
    <row r="12" spans="1:5" s="51" customFormat="1" ht="19.5" customHeight="1" hidden="1">
      <c r="A12" s="46"/>
      <c r="B12" s="47"/>
      <c r="C12" s="90" t="s">
        <v>3</v>
      </c>
      <c r="D12" s="144"/>
      <c r="E12" s="50"/>
    </row>
    <row r="13" spans="1:5" s="51" customFormat="1" ht="19.5" customHeight="1" hidden="1">
      <c r="A13" s="46"/>
      <c r="B13" s="47"/>
      <c r="C13" s="90" t="s">
        <v>76</v>
      </c>
      <c r="D13" s="144"/>
      <c r="E13" s="50"/>
    </row>
    <row r="14" spans="1:5" s="51" customFormat="1" ht="19.5" customHeight="1" hidden="1">
      <c r="A14" s="46"/>
      <c r="B14" s="47"/>
      <c r="C14" s="90" t="s">
        <v>86</v>
      </c>
      <c r="D14" s="144"/>
      <c r="E14" s="50"/>
    </row>
    <row r="15" spans="1:5" s="51" customFormat="1" ht="19.5" customHeight="1" hidden="1">
      <c r="A15" s="46"/>
      <c r="B15" s="47"/>
      <c r="C15" s="90" t="s">
        <v>4</v>
      </c>
      <c r="D15" s="144"/>
      <c r="E15" s="50"/>
    </row>
    <row r="16" spans="1:5" s="51" customFormat="1" ht="19.5" customHeight="1" hidden="1">
      <c r="A16" s="46"/>
      <c r="B16" s="47"/>
      <c r="C16" s="90" t="s">
        <v>85</v>
      </c>
      <c r="D16" s="144"/>
      <c r="E16" s="50"/>
    </row>
    <row r="17" spans="1:5" s="51" customFormat="1" ht="19.5" customHeight="1" hidden="1">
      <c r="A17" s="46"/>
      <c r="B17" s="47"/>
      <c r="C17" s="90" t="s">
        <v>5</v>
      </c>
      <c r="D17" s="144"/>
      <c r="E17" s="50"/>
    </row>
    <row r="18" spans="1:5" s="51" customFormat="1" ht="19.5" customHeight="1" hidden="1">
      <c r="A18" s="46"/>
      <c r="B18" s="47"/>
      <c r="C18" s="90" t="s">
        <v>39</v>
      </c>
      <c r="D18" s="144"/>
      <c r="E18" s="50"/>
    </row>
    <row r="19" spans="1:5" s="51" customFormat="1" ht="19.5" customHeight="1" hidden="1">
      <c r="A19" s="46"/>
      <c r="B19" s="47"/>
      <c r="C19" s="90" t="s">
        <v>266</v>
      </c>
      <c r="D19" s="144"/>
      <c r="E19" s="50"/>
    </row>
    <row r="20" spans="1:5" s="51" customFormat="1" ht="19.5" customHeight="1" hidden="1">
      <c r="A20" s="46"/>
      <c r="B20" s="47"/>
      <c r="C20" s="90" t="s">
        <v>11</v>
      </c>
      <c r="D20" s="144"/>
      <c r="E20" s="50"/>
    </row>
    <row r="21" spans="1:5" s="51" customFormat="1" ht="19.5" customHeight="1" hidden="1">
      <c r="A21" s="46"/>
      <c r="B21" s="47"/>
      <c r="C21" s="90" t="s">
        <v>87</v>
      </c>
      <c r="D21" s="144"/>
      <c r="E21" s="50"/>
    </row>
    <row r="22" spans="1:5" s="51" customFormat="1" ht="19.5" customHeight="1" hidden="1">
      <c r="A22" s="46"/>
      <c r="B22" s="47"/>
      <c r="C22" s="90" t="s">
        <v>2</v>
      </c>
      <c r="D22" s="144"/>
      <c r="E22" s="50"/>
    </row>
    <row r="23" spans="1:5" s="51" customFormat="1" ht="19.5" customHeight="1" hidden="1">
      <c r="A23" s="46"/>
      <c r="B23" s="47"/>
      <c r="C23" s="90" t="s">
        <v>60</v>
      </c>
      <c r="D23" s="144"/>
      <c r="E23" s="50"/>
    </row>
    <row r="24" spans="1:5" s="51" customFormat="1" ht="19.5" customHeight="1" hidden="1">
      <c r="A24" s="46"/>
      <c r="B24" s="47"/>
      <c r="C24" s="90" t="s">
        <v>84</v>
      </c>
      <c r="D24" s="144"/>
      <c r="E24" s="50"/>
    </row>
    <row r="25" spans="1:5" s="51" customFormat="1" ht="19.5" customHeight="1" hidden="1">
      <c r="A25" s="46"/>
      <c r="B25" s="47"/>
      <c r="C25" s="90" t="s">
        <v>88</v>
      </c>
      <c r="D25" s="144"/>
      <c r="E25" s="50"/>
    </row>
    <row r="26" spans="1:5" s="51" customFormat="1" ht="19.5" customHeight="1" hidden="1">
      <c r="A26" s="46"/>
      <c r="B26" s="47"/>
      <c r="C26" s="90" t="s">
        <v>6</v>
      </c>
      <c r="D26" s="144"/>
      <c r="E26" s="50"/>
    </row>
    <row r="27" spans="1:5" s="51" customFormat="1" ht="19.5" customHeight="1" hidden="1">
      <c r="A27" s="46"/>
      <c r="B27" s="47"/>
      <c r="C27" s="90" t="s">
        <v>7</v>
      </c>
      <c r="D27" s="144"/>
      <c r="E27" s="50"/>
    </row>
    <row r="28" spans="1:5" s="51" customFormat="1" ht="19.5" customHeight="1" hidden="1">
      <c r="A28" s="46"/>
      <c r="B28" s="47"/>
      <c r="C28" s="90" t="s">
        <v>77</v>
      </c>
      <c r="D28" s="144"/>
      <c r="E28" s="50"/>
    </row>
    <row r="29" spans="1:5" s="28" customFormat="1" ht="21.75" customHeight="1">
      <c r="A29" s="22" t="s">
        <v>32</v>
      </c>
      <c r="B29" s="102" t="s">
        <v>164</v>
      </c>
      <c r="C29" s="103"/>
      <c r="D29" s="29">
        <v>164220</v>
      </c>
      <c r="E29" s="27"/>
    </row>
    <row r="30" spans="1:5" s="28" customFormat="1" ht="23.25" customHeight="1">
      <c r="A30" s="43" t="s">
        <v>34</v>
      </c>
      <c r="B30" s="102" t="s">
        <v>39</v>
      </c>
      <c r="C30" s="103"/>
      <c r="D30" s="29">
        <v>840.1</v>
      </c>
      <c r="E30" s="27"/>
    </row>
    <row r="31" spans="1:5" s="28" customFormat="1" ht="22.5" customHeight="1" hidden="1">
      <c r="A31" s="22" t="s">
        <v>24</v>
      </c>
      <c r="B31" s="122" t="s">
        <v>29</v>
      </c>
      <c r="C31" s="123"/>
      <c r="D31" s="52"/>
      <c r="E31" s="27"/>
    </row>
    <row r="32" spans="1:5" s="51" customFormat="1" ht="26.25" customHeight="1" hidden="1">
      <c r="A32" s="46"/>
      <c r="B32" s="46"/>
      <c r="C32" s="54" t="s">
        <v>3</v>
      </c>
      <c r="D32" s="49"/>
      <c r="E32" s="50"/>
    </row>
    <row r="33" spans="1:5" s="51" customFormat="1" ht="26.25" customHeight="1" hidden="1">
      <c r="A33" s="46"/>
      <c r="B33" s="46"/>
      <c r="C33" s="54" t="s">
        <v>76</v>
      </c>
      <c r="D33" s="49"/>
      <c r="E33" s="50"/>
    </row>
    <row r="34" spans="1:5" s="51" customFormat="1" ht="26.25" customHeight="1" hidden="1">
      <c r="A34" s="46"/>
      <c r="B34" s="46"/>
      <c r="C34" s="54" t="s">
        <v>86</v>
      </c>
      <c r="D34" s="49"/>
      <c r="E34" s="50"/>
    </row>
    <row r="35" spans="1:5" s="51" customFormat="1" ht="26.25" customHeight="1" hidden="1">
      <c r="A35" s="46"/>
      <c r="B35" s="46"/>
      <c r="C35" s="54" t="s">
        <v>4</v>
      </c>
      <c r="D35" s="49"/>
      <c r="E35" s="50"/>
    </row>
    <row r="36" spans="1:5" s="51" customFormat="1" ht="26.25" customHeight="1" hidden="1">
      <c r="A36" s="46"/>
      <c r="B36" s="46"/>
      <c r="C36" s="54" t="s">
        <v>85</v>
      </c>
      <c r="D36" s="49"/>
      <c r="E36" s="50"/>
    </row>
    <row r="37" spans="1:5" s="51" customFormat="1" ht="26.25" customHeight="1" hidden="1">
      <c r="A37" s="46"/>
      <c r="B37" s="46"/>
      <c r="C37" s="54" t="s">
        <v>5</v>
      </c>
      <c r="D37" s="49"/>
      <c r="E37" s="50"/>
    </row>
    <row r="38" spans="1:5" s="51" customFormat="1" ht="26.25" customHeight="1" hidden="1">
      <c r="A38" s="46"/>
      <c r="B38" s="46"/>
      <c r="C38" s="54" t="s">
        <v>39</v>
      </c>
      <c r="D38" s="49"/>
      <c r="E38" s="50"/>
    </row>
    <row r="39" spans="1:5" s="51" customFormat="1" ht="26.25" customHeight="1" hidden="1">
      <c r="A39" s="46"/>
      <c r="B39" s="46"/>
      <c r="C39" s="54" t="s">
        <v>83</v>
      </c>
      <c r="D39" s="49"/>
      <c r="E39" s="50"/>
    </row>
    <row r="40" spans="1:5" s="51" customFormat="1" ht="26.25" customHeight="1" hidden="1">
      <c r="A40" s="46"/>
      <c r="B40" s="46"/>
      <c r="C40" s="54" t="s">
        <v>61</v>
      </c>
      <c r="D40" s="49"/>
      <c r="E40" s="50"/>
    </row>
    <row r="41" spans="1:5" s="51" customFormat="1" ht="26.25" customHeight="1" hidden="1">
      <c r="A41" s="46"/>
      <c r="B41" s="46"/>
      <c r="C41" s="54" t="s">
        <v>87</v>
      </c>
      <c r="D41" s="49"/>
      <c r="E41" s="50"/>
    </row>
    <row r="42" spans="1:5" s="51" customFormat="1" ht="26.25" customHeight="1" hidden="1">
      <c r="A42" s="46"/>
      <c r="B42" s="46"/>
      <c r="C42" s="54" t="s">
        <v>2</v>
      </c>
      <c r="D42" s="49"/>
      <c r="E42" s="50"/>
    </row>
    <row r="43" spans="1:5" s="51" customFormat="1" ht="26.25" customHeight="1" hidden="1">
      <c r="A43" s="46"/>
      <c r="B43" s="46"/>
      <c r="C43" s="54" t="s">
        <v>60</v>
      </c>
      <c r="D43" s="49"/>
      <c r="E43" s="50"/>
    </row>
    <row r="44" spans="1:5" s="51" customFormat="1" ht="26.25" customHeight="1" hidden="1">
      <c r="A44" s="46"/>
      <c r="B44" s="46"/>
      <c r="C44" s="54" t="s">
        <v>84</v>
      </c>
      <c r="D44" s="49"/>
      <c r="E44" s="50"/>
    </row>
    <row r="45" spans="1:5" s="51" customFormat="1" ht="26.25" customHeight="1" hidden="1">
      <c r="A45" s="46"/>
      <c r="B45" s="46"/>
      <c r="C45" s="54" t="s">
        <v>88</v>
      </c>
      <c r="D45" s="49"/>
      <c r="E45" s="50"/>
    </row>
    <row r="46" spans="1:5" s="51" customFormat="1" ht="26.25" customHeight="1" hidden="1">
      <c r="A46" s="46"/>
      <c r="B46" s="46"/>
      <c r="C46" s="54" t="s">
        <v>6</v>
      </c>
      <c r="D46" s="49"/>
      <c r="E46" s="50"/>
    </row>
    <row r="47" spans="1:5" s="51" customFormat="1" ht="26.25" customHeight="1" hidden="1">
      <c r="A47" s="46"/>
      <c r="B47" s="46"/>
      <c r="C47" s="54" t="s">
        <v>7</v>
      </c>
      <c r="D47" s="49"/>
      <c r="E47" s="50"/>
    </row>
    <row r="48" spans="1:5" s="51" customFormat="1" ht="26.25" customHeight="1" hidden="1">
      <c r="A48" s="46"/>
      <c r="B48" s="46"/>
      <c r="C48" s="54" t="s">
        <v>77</v>
      </c>
      <c r="D48" s="49"/>
      <c r="E48" s="50"/>
    </row>
    <row r="49" spans="1:5" s="28" customFormat="1" ht="21.75" customHeight="1">
      <c r="A49" s="22" t="s">
        <v>24</v>
      </c>
      <c r="B49" s="122" t="s">
        <v>8</v>
      </c>
      <c r="C49" s="123"/>
      <c r="D49" s="45">
        <f>SUM(D50:D68)</f>
        <v>841.08</v>
      </c>
      <c r="E49" s="27"/>
    </row>
    <row r="50" spans="1:5" s="51" customFormat="1" ht="21.75" customHeight="1" hidden="1">
      <c r="A50" s="46"/>
      <c r="B50" s="46"/>
      <c r="C50" s="145" t="s">
        <v>3</v>
      </c>
      <c r="D50" s="49">
        <v>841.08</v>
      </c>
      <c r="E50" s="50"/>
    </row>
    <row r="51" spans="1:5" s="51" customFormat="1" ht="21.75" customHeight="1" hidden="1">
      <c r="A51" s="46"/>
      <c r="B51" s="46"/>
      <c r="C51" s="85" t="s">
        <v>76</v>
      </c>
      <c r="D51" s="49"/>
      <c r="E51" s="50"/>
    </row>
    <row r="52" spans="1:5" s="51" customFormat="1" ht="21.75" customHeight="1" hidden="1">
      <c r="A52" s="46"/>
      <c r="B52" s="46"/>
      <c r="C52" s="85" t="s">
        <v>86</v>
      </c>
      <c r="D52" s="49"/>
      <c r="E52" s="50"/>
    </row>
    <row r="53" spans="1:5" s="51" customFormat="1" ht="21.75" customHeight="1" hidden="1">
      <c r="A53" s="46"/>
      <c r="B53" s="46"/>
      <c r="C53" s="85" t="s">
        <v>4</v>
      </c>
      <c r="D53" s="144"/>
      <c r="E53" s="50"/>
    </row>
    <row r="54" spans="1:5" s="51" customFormat="1" ht="21.75" customHeight="1" hidden="1">
      <c r="A54" s="46"/>
      <c r="B54" s="84"/>
      <c r="C54" s="85" t="s">
        <v>85</v>
      </c>
      <c r="D54" s="144"/>
      <c r="E54" s="50"/>
    </row>
    <row r="55" spans="1:5" s="51" customFormat="1" ht="21.75" customHeight="1" hidden="1">
      <c r="A55" s="46"/>
      <c r="B55" s="84"/>
      <c r="C55" s="85" t="s">
        <v>5</v>
      </c>
      <c r="D55" s="144"/>
      <c r="E55" s="50"/>
    </row>
    <row r="56" spans="1:5" s="51" customFormat="1" ht="21.75" customHeight="1" hidden="1">
      <c r="A56" s="46"/>
      <c r="B56" s="84"/>
      <c r="C56" s="85" t="s">
        <v>39</v>
      </c>
      <c r="D56" s="144"/>
      <c r="E56" s="50"/>
    </row>
    <row r="57" spans="1:5" s="51" customFormat="1" ht="21.75" customHeight="1" hidden="1">
      <c r="A57" s="46"/>
      <c r="B57" s="84"/>
      <c r="C57" s="85" t="s">
        <v>83</v>
      </c>
      <c r="D57" s="144"/>
      <c r="E57" s="50"/>
    </row>
    <row r="58" spans="1:5" s="51" customFormat="1" ht="21.75" customHeight="1" hidden="1">
      <c r="A58" s="46"/>
      <c r="B58" s="84"/>
      <c r="C58" s="85" t="s">
        <v>7</v>
      </c>
      <c r="D58" s="144"/>
      <c r="E58" s="50"/>
    </row>
    <row r="59" spans="1:5" s="51" customFormat="1" ht="21.75" customHeight="1" hidden="1">
      <c r="A59" s="46"/>
      <c r="B59" s="84"/>
      <c r="C59" s="85" t="s">
        <v>88</v>
      </c>
      <c r="D59" s="144"/>
      <c r="E59" s="50"/>
    </row>
    <row r="60" spans="1:5" s="51" customFormat="1" ht="21.75" customHeight="1" hidden="1">
      <c r="A60" s="46"/>
      <c r="B60" s="84"/>
      <c r="C60" s="85" t="s">
        <v>61</v>
      </c>
      <c r="D60" s="144"/>
      <c r="E60" s="50"/>
    </row>
    <row r="61" spans="1:5" s="51" customFormat="1" ht="21.75" customHeight="1" hidden="1">
      <c r="A61" s="46"/>
      <c r="B61" s="84"/>
      <c r="C61" s="85" t="s">
        <v>87</v>
      </c>
      <c r="D61" s="144"/>
      <c r="E61" s="50"/>
    </row>
    <row r="62" spans="1:5" s="51" customFormat="1" ht="21.75" customHeight="1" hidden="1">
      <c r="A62" s="46"/>
      <c r="B62" s="84"/>
      <c r="C62" s="85" t="s">
        <v>2</v>
      </c>
      <c r="D62" s="144"/>
      <c r="E62" s="50"/>
    </row>
    <row r="63" spans="1:5" s="51" customFormat="1" ht="21.75" customHeight="1" hidden="1">
      <c r="A63" s="46"/>
      <c r="B63" s="84"/>
      <c r="C63" s="85" t="s">
        <v>60</v>
      </c>
      <c r="D63" s="144"/>
      <c r="E63" s="50"/>
    </row>
    <row r="64" spans="1:5" s="51" customFormat="1" ht="21.75" customHeight="1" hidden="1">
      <c r="A64" s="46"/>
      <c r="B64" s="84"/>
      <c r="C64" s="85" t="s">
        <v>84</v>
      </c>
      <c r="D64" s="144"/>
      <c r="E64" s="50"/>
    </row>
    <row r="65" spans="1:5" s="51" customFormat="1" ht="21.75" customHeight="1" hidden="1">
      <c r="A65" s="46"/>
      <c r="B65" s="84"/>
      <c r="C65" s="85" t="s">
        <v>88</v>
      </c>
      <c r="D65" s="144"/>
      <c r="E65" s="50"/>
    </row>
    <row r="66" spans="1:5" s="51" customFormat="1" ht="21.75" customHeight="1" hidden="1">
      <c r="A66" s="46"/>
      <c r="B66" s="84"/>
      <c r="C66" s="85" t="s">
        <v>6</v>
      </c>
      <c r="D66" s="144"/>
      <c r="E66" s="50"/>
    </row>
    <row r="67" spans="1:5" s="51" customFormat="1" ht="21.75" customHeight="1" hidden="1">
      <c r="A67" s="46"/>
      <c r="B67" s="84"/>
      <c r="C67" s="85" t="s">
        <v>7</v>
      </c>
      <c r="D67" s="144"/>
      <c r="E67" s="50"/>
    </row>
    <row r="68" spans="1:5" s="51" customFormat="1" ht="21.75" customHeight="1" hidden="1">
      <c r="A68" s="46"/>
      <c r="B68" s="84"/>
      <c r="C68" s="85" t="s">
        <v>77</v>
      </c>
      <c r="D68" s="144"/>
      <c r="E68" s="50"/>
    </row>
    <row r="69" spans="1:5" s="28" customFormat="1" ht="26.25" customHeight="1" hidden="1">
      <c r="A69" s="22"/>
      <c r="B69" s="122" t="s">
        <v>9</v>
      </c>
      <c r="C69" s="123"/>
      <c r="D69" s="45">
        <f>SUM(D70:D86)</f>
        <v>0</v>
      </c>
      <c r="E69" s="27"/>
    </row>
    <row r="70" spans="1:5" s="51" customFormat="1" ht="26.25" customHeight="1" hidden="1">
      <c r="A70" s="46"/>
      <c r="B70" s="84"/>
      <c r="C70" s="85" t="s">
        <v>3</v>
      </c>
      <c r="D70" s="144"/>
      <c r="E70" s="50"/>
    </row>
    <row r="71" spans="1:5" s="51" customFormat="1" ht="26.25" customHeight="1" hidden="1">
      <c r="A71" s="46"/>
      <c r="B71" s="84"/>
      <c r="C71" s="85" t="s">
        <v>76</v>
      </c>
      <c r="D71" s="144"/>
      <c r="E71" s="50"/>
    </row>
    <row r="72" spans="1:5" s="51" customFormat="1" ht="26.25" customHeight="1" hidden="1">
      <c r="A72" s="46"/>
      <c r="B72" s="84"/>
      <c r="C72" s="85" t="s">
        <v>86</v>
      </c>
      <c r="D72" s="144"/>
      <c r="E72" s="50"/>
    </row>
    <row r="73" spans="1:5" s="51" customFormat="1" ht="26.25" customHeight="1" hidden="1">
      <c r="A73" s="46"/>
      <c r="B73" s="84"/>
      <c r="C73" s="85" t="s">
        <v>4</v>
      </c>
      <c r="D73" s="144"/>
      <c r="E73" s="50"/>
    </row>
    <row r="74" spans="1:5" s="51" customFormat="1" ht="26.25" customHeight="1" hidden="1">
      <c r="A74" s="46"/>
      <c r="B74" s="84"/>
      <c r="C74" s="85" t="s">
        <v>85</v>
      </c>
      <c r="D74" s="144"/>
      <c r="E74" s="50"/>
    </row>
    <row r="75" spans="1:5" s="51" customFormat="1" ht="26.25" customHeight="1" hidden="1">
      <c r="A75" s="46"/>
      <c r="B75" s="84"/>
      <c r="C75" s="85" t="s">
        <v>5</v>
      </c>
      <c r="D75" s="144"/>
      <c r="E75" s="50"/>
    </row>
    <row r="76" spans="1:5" s="51" customFormat="1" ht="26.25" customHeight="1" hidden="1">
      <c r="A76" s="46"/>
      <c r="B76" s="84"/>
      <c r="C76" s="85" t="s">
        <v>39</v>
      </c>
      <c r="D76" s="144"/>
      <c r="E76" s="50"/>
    </row>
    <row r="77" spans="1:5" s="51" customFormat="1" ht="26.25" customHeight="1" hidden="1">
      <c r="A77" s="46"/>
      <c r="B77" s="84"/>
      <c r="C77" s="85" t="s">
        <v>83</v>
      </c>
      <c r="D77" s="144"/>
      <c r="E77" s="50"/>
    </row>
    <row r="78" spans="1:5" s="51" customFormat="1" ht="26.25" customHeight="1" hidden="1">
      <c r="A78" s="46"/>
      <c r="B78" s="84"/>
      <c r="C78" s="85" t="s">
        <v>61</v>
      </c>
      <c r="D78" s="144"/>
      <c r="E78" s="50"/>
    </row>
    <row r="79" spans="1:5" s="51" customFormat="1" ht="26.25" customHeight="1" hidden="1">
      <c r="A79" s="46"/>
      <c r="B79" s="84"/>
      <c r="C79" s="85" t="s">
        <v>87</v>
      </c>
      <c r="D79" s="144"/>
      <c r="E79" s="50"/>
    </row>
    <row r="80" spans="1:5" s="51" customFormat="1" ht="26.25" customHeight="1" hidden="1">
      <c r="A80" s="46"/>
      <c r="B80" s="84"/>
      <c r="C80" s="85" t="s">
        <v>2</v>
      </c>
      <c r="D80" s="144"/>
      <c r="E80" s="50"/>
    </row>
    <row r="81" spans="1:5" s="51" customFormat="1" ht="26.25" customHeight="1" hidden="1">
      <c r="A81" s="46"/>
      <c r="B81" s="84"/>
      <c r="C81" s="85" t="s">
        <v>60</v>
      </c>
      <c r="D81" s="144"/>
      <c r="E81" s="50"/>
    </row>
    <row r="82" spans="1:5" s="51" customFormat="1" ht="26.25" customHeight="1" hidden="1">
      <c r="A82" s="46"/>
      <c r="B82" s="84"/>
      <c r="C82" s="85" t="s">
        <v>84</v>
      </c>
      <c r="D82" s="144"/>
      <c r="E82" s="50"/>
    </row>
    <row r="83" spans="1:5" s="51" customFormat="1" ht="26.25" customHeight="1" hidden="1">
      <c r="A83" s="46"/>
      <c r="B83" s="84"/>
      <c r="C83" s="85" t="s">
        <v>88</v>
      </c>
      <c r="D83" s="144"/>
      <c r="E83" s="50"/>
    </row>
    <row r="84" spans="1:5" s="51" customFormat="1" ht="26.25" customHeight="1" hidden="1">
      <c r="A84" s="46"/>
      <c r="B84" s="84"/>
      <c r="C84" s="85" t="s">
        <v>6</v>
      </c>
      <c r="D84" s="144"/>
      <c r="E84" s="50"/>
    </row>
    <row r="85" spans="1:5" s="51" customFormat="1" ht="26.25" customHeight="1" hidden="1">
      <c r="A85" s="46"/>
      <c r="B85" s="84"/>
      <c r="C85" s="85" t="s">
        <v>7</v>
      </c>
      <c r="D85" s="144"/>
      <c r="E85" s="50"/>
    </row>
    <row r="86" spans="1:5" s="51" customFormat="1" ht="26.25" customHeight="1" hidden="1">
      <c r="A86" s="46"/>
      <c r="B86" s="84"/>
      <c r="C86" s="85" t="s">
        <v>77</v>
      </c>
      <c r="D86" s="144"/>
      <c r="E86" s="50"/>
    </row>
    <row r="87" spans="1:5" s="28" customFormat="1" ht="26.25" customHeight="1" hidden="1">
      <c r="A87" s="30"/>
      <c r="B87" s="122" t="s">
        <v>10</v>
      </c>
      <c r="C87" s="123"/>
      <c r="D87" s="52">
        <f>SUM(D88:D104)</f>
        <v>0</v>
      </c>
      <c r="E87" s="27"/>
    </row>
    <row r="88" spans="1:5" s="51" customFormat="1" ht="26.25" customHeight="1" hidden="1">
      <c r="A88" s="46"/>
      <c r="B88" s="146"/>
      <c r="C88" s="145" t="s">
        <v>3</v>
      </c>
      <c r="D88" s="144"/>
      <c r="E88" s="50"/>
    </row>
    <row r="89" spans="1:5" s="51" customFormat="1" ht="26.25" customHeight="1" hidden="1">
      <c r="A89" s="46"/>
      <c r="B89" s="146"/>
      <c r="C89" s="145" t="s">
        <v>76</v>
      </c>
      <c r="D89" s="144"/>
      <c r="E89" s="50"/>
    </row>
    <row r="90" spans="1:5" s="51" customFormat="1" ht="26.25" customHeight="1" hidden="1">
      <c r="A90" s="46"/>
      <c r="B90" s="146"/>
      <c r="C90" s="145" t="s">
        <v>86</v>
      </c>
      <c r="D90" s="144"/>
      <c r="E90" s="50"/>
    </row>
    <row r="91" spans="1:5" s="51" customFormat="1" ht="26.25" customHeight="1" hidden="1">
      <c r="A91" s="46"/>
      <c r="B91" s="146"/>
      <c r="C91" s="145" t="s">
        <v>4</v>
      </c>
      <c r="D91" s="144"/>
      <c r="E91" s="50"/>
    </row>
    <row r="92" spans="1:5" s="51" customFormat="1" ht="26.25" customHeight="1" hidden="1">
      <c r="A92" s="46"/>
      <c r="B92" s="146"/>
      <c r="C92" s="145" t="s">
        <v>85</v>
      </c>
      <c r="D92" s="144"/>
      <c r="E92" s="50"/>
    </row>
    <row r="93" spans="1:5" s="51" customFormat="1" ht="26.25" customHeight="1" hidden="1">
      <c r="A93" s="46"/>
      <c r="B93" s="146"/>
      <c r="C93" s="145" t="s">
        <v>5</v>
      </c>
      <c r="D93" s="144"/>
      <c r="E93" s="50"/>
    </row>
    <row r="94" spans="1:5" s="51" customFormat="1" ht="26.25" customHeight="1" hidden="1">
      <c r="A94" s="46"/>
      <c r="B94" s="146"/>
      <c r="C94" s="145" t="s">
        <v>39</v>
      </c>
      <c r="D94" s="144"/>
      <c r="E94" s="50"/>
    </row>
    <row r="95" spans="1:5" s="51" customFormat="1" ht="26.25" customHeight="1" hidden="1">
      <c r="A95" s="46"/>
      <c r="B95" s="146"/>
      <c r="C95" s="145" t="s">
        <v>83</v>
      </c>
      <c r="D95" s="144"/>
      <c r="E95" s="50"/>
    </row>
    <row r="96" spans="1:5" s="51" customFormat="1" ht="26.25" customHeight="1" hidden="1">
      <c r="A96" s="46"/>
      <c r="B96" s="146"/>
      <c r="C96" s="145" t="s">
        <v>61</v>
      </c>
      <c r="D96" s="144"/>
      <c r="E96" s="50"/>
    </row>
    <row r="97" spans="1:5" s="51" customFormat="1" ht="26.25" customHeight="1" hidden="1">
      <c r="A97" s="46"/>
      <c r="B97" s="146"/>
      <c r="C97" s="145" t="s">
        <v>87</v>
      </c>
      <c r="D97" s="144"/>
      <c r="E97" s="50"/>
    </row>
    <row r="98" spans="1:5" s="51" customFormat="1" ht="26.25" customHeight="1" hidden="1">
      <c r="A98" s="46"/>
      <c r="B98" s="146"/>
      <c r="C98" s="145" t="s">
        <v>2</v>
      </c>
      <c r="D98" s="144"/>
      <c r="E98" s="50"/>
    </row>
    <row r="99" spans="1:5" s="51" customFormat="1" ht="26.25" customHeight="1" hidden="1">
      <c r="A99" s="46"/>
      <c r="B99" s="146"/>
      <c r="C99" s="145" t="s">
        <v>60</v>
      </c>
      <c r="D99" s="144"/>
      <c r="E99" s="50"/>
    </row>
    <row r="100" spans="1:5" s="51" customFormat="1" ht="26.25" customHeight="1" hidden="1">
      <c r="A100" s="46"/>
      <c r="B100" s="146"/>
      <c r="C100" s="145" t="s">
        <v>84</v>
      </c>
      <c r="D100" s="144"/>
      <c r="E100" s="50"/>
    </row>
    <row r="101" spans="1:5" s="51" customFormat="1" ht="26.25" customHeight="1" hidden="1">
      <c r="A101" s="46"/>
      <c r="B101" s="146"/>
      <c r="C101" s="145" t="s">
        <v>88</v>
      </c>
      <c r="D101" s="144"/>
      <c r="E101" s="50"/>
    </row>
    <row r="102" spans="1:5" s="51" customFormat="1" ht="26.25" customHeight="1" hidden="1">
      <c r="A102" s="46"/>
      <c r="B102" s="146"/>
      <c r="C102" s="145" t="s">
        <v>6</v>
      </c>
      <c r="D102" s="144"/>
      <c r="E102" s="50"/>
    </row>
    <row r="103" spans="1:5" s="51" customFormat="1" ht="26.25" customHeight="1" hidden="1">
      <c r="A103" s="46"/>
      <c r="B103" s="146"/>
      <c r="C103" s="145" t="s">
        <v>7</v>
      </c>
      <c r="D103" s="144"/>
      <c r="E103" s="50"/>
    </row>
    <row r="104" spans="1:5" s="51" customFormat="1" ht="26.25" customHeight="1" hidden="1">
      <c r="A104" s="46"/>
      <c r="B104" s="146"/>
      <c r="C104" s="145" t="s">
        <v>77</v>
      </c>
      <c r="D104" s="144"/>
      <c r="E104" s="50"/>
    </row>
    <row r="105" spans="1:8" s="28" customFormat="1" ht="26.25" customHeight="1" hidden="1">
      <c r="A105" s="22"/>
      <c r="B105" s="122" t="s">
        <v>0</v>
      </c>
      <c r="C105" s="123"/>
      <c r="D105" s="52">
        <f>SUM(D106:D122)</f>
        <v>0</v>
      </c>
      <c r="E105" s="27"/>
      <c r="G105" s="32"/>
      <c r="H105" s="32"/>
    </row>
    <row r="106" spans="1:5" s="51" customFormat="1" ht="26.25" customHeight="1" hidden="1">
      <c r="A106" s="46"/>
      <c r="B106" s="146"/>
      <c r="C106" s="145" t="s">
        <v>3</v>
      </c>
      <c r="D106" s="144"/>
      <c r="E106" s="50"/>
    </row>
    <row r="107" spans="1:5" s="51" customFormat="1" ht="26.25" customHeight="1" hidden="1">
      <c r="A107" s="46"/>
      <c r="B107" s="146"/>
      <c r="C107" s="145" t="s">
        <v>76</v>
      </c>
      <c r="D107" s="144"/>
      <c r="E107" s="50"/>
    </row>
    <row r="108" spans="1:5" s="51" customFormat="1" ht="26.25" customHeight="1" hidden="1">
      <c r="A108" s="46"/>
      <c r="B108" s="146"/>
      <c r="C108" s="145" t="s">
        <v>86</v>
      </c>
      <c r="D108" s="144"/>
      <c r="E108" s="50"/>
    </row>
    <row r="109" spans="1:5" s="51" customFormat="1" ht="26.25" customHeight="1" hidden="1">
      <c r="A109" s="46"/>
      <c r="B109" s="146"/>
      <c r="C109" s="145" t="s">
        <v>4</v>
      </c>
      <c r="D109" s="144"/>
      <c r="E109" s="50"/>
    </row>
    <row r="110" spans="1:5" s="51" customFormat="1" ht="26.25" customHeight="1" hidden="1">
      <c r="A110" s="46"/>
      <c r="B110" s="146"/>
      <c r="C110" s="145" t="s">
        <v>85</v>
      </c>
      <c r="D110" s="144"/>
      <c r="E110" s="50"/>
    </row>
    <row r="111" spans="1:5" s="51" customFormat="1" ht="26.25" customHeight="1" hidden="1">
      <c r="A111" s="46"/>
      <c r="B111" s="146"/>
      <c r="C111" s="145" t="s">
        <v>5</v>
      </c>
      <c r="D111" s="144"/>
      <c r="E111" s="50"/>
    </row>
    <row r="112" spans="1:5" s="51" customFormat="1" ht="26.25" customHeight="1" hidden="1">
      <c r="A112" s="46"/>
      <c r="B112" s="146"/>
      <c r="C112" s="145" t="s">
        <v>39</v>
      </c>
      <c r="D112" s="144"/>
      <c r="E112" s="50"/>
    </row>
    <row r="113" spans="1:5" s="51" customFormat="1" ht="26.25" customHeight="1" hidden="1">
      <c r="A113" s="46"/>
      <c r="B113" s="146"/>
      <c r="C113" s="145" t="s">
        <v>83</v>
      </c>
      <c r="D113" s="144"/>
      <c r="E113" s="50"/>
    </row>
    <row r="114" spans="1:5" s="51" customFormat="1" ht="26.25" customHeight="1" hidden="1">
      <c r="A114" s="46"/>
      <c r="B114" s="146"/>
      <c r="C114" s="145" t="s">
        <v>61</v>
      </c>
      <c r="D114" s="144"/>
      <c r="E114" s="50"/>
    </row>
    <row r="115" spans="1:5" s="51" customFormat="1" ht="26.25" customHeight="1" hidden="1">
      <c r="A115" s="46"/>
      <c r="B115" s="146"/>
      <c r="C115" s="145" t="s">
        <v>87</v>
      </c>
      <c r="D115" s="144"/>
      <c r="E115" s="50"/>
    </row>
    <row r="116" spans="1:5" s="51" customFormat="1" ht="26.25" customHeight="1" hidden="1">
      <c r="A116" s="46"/>
      <c r="B116" s="146"/>
      <c r="C116" s="145" t="s">
        <v>2</v>
      </c>
      <c r="D116" s="144"/>
      <c r="E116" s="50"/>
    </row>
    <row r="117" spans="1:5" s="51" customFormat="1" ht="26.25" customHeight="1" hidden="1">
      <c r="A117" s="46"/>
      <c r="B117" s="146"/>
      <c r="C117" s="145" t="s">
        <v>60</v>
      </c>
      <c r="D117" s="144"/>
      <c r="E117" s="50"/>
    </row>
    <row r="118" spans="1:5" s="51" customFormat="1" ht="26.25" customHeight="1" hidden="1">
      <c r="A118" s="46"/>
      <c r="B118" s="146"/>
      <c r="C118" s="145" t="s">
        <v>84</v>
      </c>
      <c r="D118" s="144"/>
      <c r="E118" s="50"/>
    </row>
    <row r="119" spans="1:5" s="51" customFormat="1" ht="26.25" customHeight="1" hidden="1">
      <c r="A119" s="46"/>
      <c r="B119" s="146"/>
      <c r="C119" s="145" t="s">
        <v>88</v>
      </c>
      <c r="D119" s="144"/>
      <c r="E119" s="50"/>
    </row>
    <row r="120" spans="1:5" s="51" customFormat="1" ht="26.25" customHeight="1" hidden="1">
      <c r="A120" s="46"/>
      <c r="B120" s="146"/>
      <c r="C120" s="145" t="s">
        <v>6</v>
      </c>
      <c r="D120" s="144"/>
      <c r="E120" s="50"/>
    </row>
    <row r="121" spans="1:5" s="51" customFormat="1" ht="26.25" customHeight="1" hidden="1">
      <c r="A121" s="46"/>
      <c r="B121" s="146"/>
      <c r="C121" s="145" t="s">
        <v>7</v>
      </c>
      <c r="D121" s="144"/>
      <c r="E121" s="50"/>
    </row>
    <row r="122" spans="1:5" s="51" customFormat="1" ht="26.25" customHeight="1" hidden="1">
      <c r="A122" s="46"/>
      <c r="B122" s="47"/>
      <c r="C122" s="48" t="s">
        <v>77</v>
      </c>
      <c r="D122" s="49"/>
      <c r="E122" s="50"/>
    </row>
    <row r="123" spans="1:5" s="28" customFormat="1" ht="26.25" customHeight="1" hidden="1">
      <c r="A123" s="24" t="s">
        <v>72</v>
      </c>
      <c r="B123" s="81"/>
      <c r="C123" s="80"/>
      <c r="D123" s="42"/>
      <c r="E123" s="27"/>
    </row>
    <row r="124" spans="1:5" s="34" customFormat="1" ht="36" customHeight="1" hidden="1">
      <c r="A124" s="22"/>
      <c r="B124" s="81"/>
      <c r="C124" s="80"/>
      <c r="D124" s="42"/>
      <c r="E124" s="33"/>
    </row>
    <row r="125" spans="1:5" s="34" customFormat="1" ht="26.25" customHeight="1" hidden="1">
      <c r="A125" s="22"/>
      <c r="B125" s="81"/>
      <c r="C125" s="81"/>
      <c r="D125" s="42"/>
      <c r="E125" s="33"/>
    </row>
    <row r="126" spans="1:5" s="34" customFormat="1" ht="26.25" customHeight="1">
      <c r="A126" s="61" t="s">
        <v>21</v>
      </c>
      <c r="B126" s="98" t="s">
        <v>73</v>
      </c>
      <c r="C126" s="99"/>
      <c r="D126" s="62">
        <f>SUM(D127:D138)</f>
        <v>219005.5</v>
      </c>
      <c r="E126" s="33"/>
    </row>
    <row r="127" spans="1:5" s="78" customFormat="1" ht="42" customHeight="1">
      <c r="A127" s="148" t="s">
        <v>129</v>
      </c>
      <c r="B127" s="121" t="s">
        <v>340</v>
      </c>
      <c r="C127" s="121"/>
      <c r="D127" s="79">
        <v>150</v>
      </c>
      <c r="E127" s="77"/>
    </row>
    <row r="128" spans="1:5" s="34" customFormat="1" ht="20.25" customHeight="1" hidden="1">
      <c r="A128" s="164"/>
      <c r="B128" s="121" t="s">
        <v>340</v>
      </c>
      <c r="C128" s="121"/>
      <c r="D128" s="31"/>
      <c r="E128" s="35"/>
    </row>
    <row r="129" spans="1:5" s="34" customFormat="1" ht="43.5" customHeight="1">
      <c r="A129" s="164"/>
      <c r="B129" s="121" t="s">
        <v>341</v>
      </c>
      <c r="C129" s="121"/>
      <c r="D129" s="31">
        <v>300</v>
      </c>
      <c r="E129" s="35"/>
    </row>
    <row r="130" spans="1:5" s="34" customFormat="1" ht="42" customHeight="1">
      <c r="A130" s="165"/>
      <c r="B130" s="121" t="s">
        <v>342</v>
      </c>
      <c r="C130" s="121"/>
      <c r="D130" s="31">
        <v>400</v>
      </c>
      <c r="E130" s="35"/>
    </row>
    <row r="131" spans="1:5" s="34" customFormat="1" ht="19.5" customHeight="1">
      <c r="A131" s="55" t="s">
        <v>39</v>
      </c>
      <c r="B131" s="130" t="s">
        <v>343</v>
      </c>
      <c r="C131" s="182"/>
      <c r="D131" s="76">
        <v>3374.18</v>
      </c>
      <c r="E131" s="35"/>
    </row>
    <row r="132" spans="1:5" s="34" customFormat="1" ht="18.75">
      <c r="A132" s="93" t="s">
        <v>84</v>
      </c>
      <c r="B132" s="130" t="s">
        <v>344</v>
      </c>
      <c r="C132" s="182"/>
      <c r="D132" s="76">
        <f>8850+7500</f>
        <v>16350</v>
      </c>
      <c r="E132" s="35"/>
    </row>
    <row r="133" spans="1:5" s="34" customFormat="1" ht="18.75">
      <c r="A133" s="148" t="s">
        <v>78</v>
      </c>
      <c r="B133" s="130" t="s">
        <v>203</v>
      </c>
      <c r="C133" s="182"/>
      <c r="D133" s="76">
        <v>180</v>
      </c>
      <c r="E133" s="35"/>
    </row>
    <row r="134" spans="1:5" s="34" customFormat="1" ht="18.75">
      <c r="A134" s="163"/>
      <c r="B134" s="130" t="s">
        <v>59</v>
      </c>
      <c r="C134" s="182"/>
      <c r="D134" s="76">
        <f>2353+1506.32+2672</f>
        <v>6531.32</v>
      </c>
      <c r="E134" s="35"/>
    </row>
    <row r="135" spans="1:5" s="34" customFormat="1" ht="18.75">
      <c r="A135" s="149"/>
      <c r="B135" s="130" t="s">
        <v>345</v>
      </c>
      <c r="C135" s="182"/>
      <c r="D135" s="76">
        <v>2000</v>
      </c>
      <c r="E135" s="35"/>
    </row>
    <row r="136" spans="1:5" s="34" customFormat="1" ht="21" customHeight="1">
      <c r="A136" s="55" t="s">
        <v>138</v>
      </c>
      <c r="B136" s="130" t="s">
        <v>346</v>
      </c>
      <c r="C136" s="131"/>
      <c r="D136" s="76">
        <v>189720</v>
      </c>
      <c r="E136" s="35"/>
    </row>
    <row r="137" spans="1:5" s="34" customFormat="1" ht="18.75" hidden="1">
      <c r="A137" s="55"/>
      <c r="B137" s="141"/>
      <c r="C137" s="141"/>
      <c r="D137" s="188"/>
      <c r="E137" s="35"/>
    </row>
    <row r="138" spans="1:5" s="34" customFormat="1" ht="21.75" customHeight="1" hidden="1">
      <c r="A138" s="55"/>
      <c r="B138" s="141"/>
      <c r="C138" s="141"/>
      <c r="D138" s="188"/>
      <c r="E138" s="35"/>
    </row>
    <row r="139" spans="1:6" s="34" customFormat="1" ht="21" customHeight="1">
      <c r="A139" s="63"/>
      <c r="B139" s="98" t="s">
        <v>18</v>
      </c>
      <c r="C139" s="99"/>
      <c r="D139" s="64">
        <f>D10+D126</f>
        <v>384906.68</v>
      </c>
      <c r="E139" s="35"/>
      <c r="F139" s="36"/>
    </row>
    <row r="140" spans="1:5" s="34" customFormat="1" ht="21" customHeight="1" thickBot="1">
      <c r="A140" s="65"/>
      <c r="B140" s="128" t="s">
        <v>74</v>
      </c>
      <c r="C140" s="129"/>
      <c r="D140" s="194">
        <f>SUM(D141:D150)</f>
        <v>0</v>
      </c>
      <c r="E140" s="35"/>
    </row>
    <row r="141" spans="1:5" s="34" customFormat="1" ht="21" customHeight="1" thickBot="1">
      <c r="A141" s="157"/>
      <c r="B141" s="195"/>
      <c r="C141" s="196"/>
      <c r="D141" s="76"/>
      <c r="E141" s="35"/>
    </row>
    <row r="142" spans="2:5" ht="18.75" hidden="1">
      <c r="B142" s="154"/>
      <c r="C142" s="197"/>
      <c r="D142" s="76"/>
      <c r="E142" s="160"/>
    </row>
    <row r="143" spans="1:5" ht="55.5" customHeight="1" hidden="1">
      <c r="A143" s="157"/>
      <c r="B143" s="121"/>
      <c r="C143" s="121"/>
      <c r="D143" s="76"/>
      <c r="E143" s="160"/>
    </row>
    <row r="144" spans="1:5" s="34" customFormat="1" ht="18.75" hidden="1">
      <c r="A144" s="22"/>
      <c r="B144" s="130"/>
      <c r="C144" s="131"/>
      <c r="D144" s="53"/>
      <c r="E144" s="35"/>
    </row>
    <row r="145" spans="1:5" s="34" customFormat="1" ht="39.75" customHeight="1" hidden="1">
      <c r="A145" s="22"/>
      <c r="B145" s="130"/>
      <c r="C145" s="131"/>
      <c r="D145" s="44"/>
      <c r="E145" s="35"/>
    </row>
    <row r="146" spans="1:5" s="34" customFormat="1" ht="66.75" customHeight="1" hidden="1">
      <c r="A146" s="22"/>
      <c r="B146" s="130"/>
      <c r="C146" s="131"/>
      <c r="D146" s="159"/>
      <c r="E146" s="35"/>
    </row>
    <row r="147" spans="1:5" s="34" customFormat="1" ht="37.5" customHeight="1" hidden="1">
      <c r="A147" s="22"/>
      <c r="B147" s="141"/>
      <c r="C147" s="141"/>
      <c r="D147" s="44"/>
      <c r="E147" s="38"/>
    </row>
    <row r="148" spans="1:5" s="34" customFormat="1" ht="11.25" customHeight="1" hidden="1">
      <c r="A148" s="22"/>
      <c r="B148" s="102"/>
      <c r="C148" s="103"/>
      <c r="D148" s="53"/>
      <c r="E148" s="38"/>
    </row>
    <row r="149" spans="1:5" s="34" customFormat="1" ht="18.75" hidden="1">
      <c r="A149" s="22"/>
      <c r="B149" s="130"/>
      <c r="C149" s="131"/>
      <c r="D149" s="76"/>
      <c r="E149" s="38"/>
    </row>
    <row r="150" spans="1:5" s="34" customFormat="1" ht="18.75" hidden="1">
      <c r="A150" s="22"/>
      <c r="B150" s="130"/>
      <c r="C150" s="131"/>
      <c r="D150" s="76"/>
      <c r="E150" s="38"/>
    </row>
    <row r="151" spans="1:5" s="34" customFormat="1" ht="18.75" hidden="1">
      <c r="A151" s="22"/>
      <c r="B151" s="130"/>
      <c r="C151" s="182"/>
      <c r="D151" s="76"/>
      <c r="E151" s="38"/>
    </row>
    <row r="152" spans="1:5" s="34" customFormat="1" ht="21" customHeight="1">
      <c r="A152" s="65"/>
      <c r="B152" s="128" t="s">
        <v>75</v>
      </c>
      <c r="C152" s="129"/>
      <c r="D152" s="67">
        <f>D139+D140</f>
        <v>384906.68</v>
      </c>
      <c r="E152" s="21"/>
    </row>
    <row r="153" spans="1:4" ht="21" customHeight="1">
      <c r="A153" s="73"/>
      <c r="B153" s="140" t="s">
        <v>79</v>
      </c>
      <c r="C153" s="140"/>
      <c r="D153" s="74">
        <f>SUM(D154:D156)</f>
        <v>442079.42</v>
      </c>
    </row>
    <row r="154" spans="1:4" ht="57" customHeight="1">
      <c r="A154" s="22" t="s">
        <v>138</v>
      </c>
      <c r="B154" s="141" t="s">
        <v>347</v>
      </c>
      <c r="C154" s="141"/>
      <c r="D154" s="37">
        <v>413814.42</v>
      </c>
    </row>
    <row r="155" spans="1:5" s="34" customFormat="1" ht="36.75" customHeight="1">
      <c r="A155" s="183" t="s">
        <v>78</v>
      </c>
      <c r="B155" s="141" t="s">
        <v>348</v>
      </c>
      <c r="C155" s="141"/>
      <c r="D155" s="31">
        <v>28265</v>
      </c>
      <c r="E155" s="35"/>
    </row>
    <row r="156" spans="1:5" s="71" customFormat="1" ht="39.75" customHeight="1">
      <c r="A156" s="167"/>
      <c r="B156" s="141"/>
      <c r="C156" s="141"/>
      <c r="D156" s="44"/>
      <c r="E156" s="72"/>
    </row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</sheetData>
  <sheetProtection/>
  <mergeCells count="49">
    <mergeCell ref="B154:C154"/>
    <mergeCell ref="B155:C155"/>
    <mergeCell ref="B156:C156"/>
    <mergeCell ref="B148:C148"/>
    <mergeCell ref="B149:C149"/>
    <mergeCell ref="B150:C150"/>
    <mergeCell ref="B151:C151"/>
    <mergeCell ref="B152:C152"/>
    <mergeCell ref="B153:C153"/>
    <mergeCell ref="B142:C142"/>
    <mergeCell ref="B143:C143"/>
    <mergeCell ref="B144:C144"/>
    <mergeCell ref="B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31:C131"/>
    <mergeCell ref="B132:C132"/>
    <mergeCell ref="A133:A135"/>
    <mergeCell ref="B133:C133"/>
    <mergeCell ref="B134:C134"/>
    <mergeCell ref="B135:C135"/>
    <mergeCell ref="B49:C49"/>
    <mergeCell ref="B69:C69"/>
    <mergeCell ref="B87:C87"/>
    <mergeCell ref="B105:C105"/>
    <mergeCell ref="B126:C126"/>
    <mergeCell ref="A127:A130"/>
    <mergeCell ref="B127:C127"/>
    <mergeCell ref="B128:C128"/>
    <mergeCell ref="B129:C129"/>
    <mergeCell ref="B130:C130"/>
    <mergeCell ref="A9:D9"/>
    <mergeCell ref="B10:C10"/>
    <mergeCell ref="B11:C11"/>
    <mergeCell ref="B29:C29"/>
    <mergeCell ref="B30:C30"/>
    <mergeCell ref="B31:C31"/>
    <mergeCell ref="A1:E1"/>
    <mergeCell ref="A2:D2"/>
    <mergeCell ref="A4:C4"/>
    <mergeCell ref="A5:C5"/>
    <mergeCell ref="A6:C6"/>
    <mergeCell ref="A7:C7"/>
  </mergeCells>
  <printOptions horizontalCentered="1"/>
  <pageMargins left="0.57" right="0.1968503937007874" top="0.4330708661417323" bottom="0.41" header="0.31496062992125984" footer="0.25"/>
  <pageSetup horizontalDpi="600" verticalDpi="600" orientation="portrait" paperSize="9" scale="65" r:id="rId1"/>
  <rowBreaks count="1" manualBreakCount="1">
    <brk id="155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SheetLayoutView="100" zoomScalePageLayoutView="0" workbookViewId="0" topLeftCell="A1">
      <pane ySplit="8" topLeftCell="A142" activePane="bottomLeft" state="frozen"/>
      <selection pane="topLeft" activeCell="A1" sqref="A1"/>
      <selection pane="bottomLeft" activeCell="D144" sqref="D144:D148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40" customWidth="1"/>
    <col min="5" max="5" width="8.8515625" style="39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9.25" customHeight="1">
      <c r="A1" s="104" t="s">
        <v>349</v>
      </c>
      <c r="B1" s="104"/>
      <c r="C1" s="104"/>
      <c r="D1" s="104"/>
      <c r="E1" s="104"/>
    </row>
    <row r="2" spans="1:5" ht="20.25" customHeight="1" hidden="1">
      <c r="A2" s="105" t="s">
        <v>350</v>
      </c>
      <c r="B2" s="105"/>
      <c r="C2" s="105"/>
      <c r="D2" s="106"/>
      <c r="E2" s="26"/>
    </row>
    <row r="3" spans="1:5" ht="20.25" customHeight="1">
      <c r="A3" s="56"/>
      <c r="B3" s="56"/>
      <c r="C3" s="56"/>
      <c r="D3" s="58" t="s">
        <v>23</v>
      </c>
      <c r="E3" s="26"/>
    </row>
    <row r="4" spans="1:5" ht="23.25" customHeight="1">
      <c r="A4" s="107" t="s">
        <v>351</v>
      </c>
      <c r="B4" s="108"/>
      <c r="C4" s="109"/>
      <c r="D4" s="60">
        <f>D5+D6+D7</f>
        <v>582171.88</v>
      </c>
      <c r="E4" s="26"/>
    </row>
    <row r="5" spans="1:5" ht="23.25" customHeight="1">
      <c r="A5" s="110" t="s">
        <v>80</v>
      </c>
      <c r="B5" s="111"/>
      <c r="C5" s="112"/>
      <c r="D5" s="57">
        <v>374038.99</v>
      </c>
      <c r="E5" s="26"/>
    </row>
    <row r="6" spans="1:5" ht="23.25" customHeight="1">
      <c r="A6" s="110" t="s">
        <v>81</v>
      </c>
      <c r="B6" s="111"/>
      <c r="C6" s="112"/>
      <c r="D6" s="68">
        <v>188132.89</v>
      </c>
      <c r="E6" s="26"/>
    </row>
    <row r="7" spans="1:5" ht="23.25" customHeight="1">
      <c r="A7" s="113" t="s">
        <v>352</v>
      </c>
      <c r="B7" s="113"/>
      <c r="C7" s="113"/>
      <c r="D7" s="57">
        <v>20000</v>
      </c>
      <c r="E7" s="26"/>
    </row>
    <row r="8" spans="1:5" ht="23.25" customHeight="1">
      <c r="A8" s="69"/>
      <c r="B8" s="70"/>
      <c r="C8" s="70"/>
      <c r="D8" s="68"/>
      <c r="E8" s="26"/>
    </row>
    <row r="9" spans="1:5" s="28" customFormat="1" ht="23.25" customHeight="1">
      <c r="A9" s="95" t="s">
        <v>92</v>
      </c>
      <c r="B9" s="96"/>
      <c r="C9" s="96"/>
      <c r="D9" s="97"/>
      <c r="E9" s="27"/>
    </row>
    <row r="10" spans="1:5" s="28" customFormat="1" ht="25.5" customHeight="1">
      <c r="A10" s="59" t="s">
        <v>69</v>
      </c>
      <c r="B10" s="98" t="s">
        <v>70</v>
      </c>
      <c r="C10" s="99"/>
      <c r="D10" s="60">
        <f>D11+D29+D32++D50+D70+D88+D106+D124+D125+D31+D30</f>
        <v>73183.41999999998</v>
      </c>
      <c r="E10" s="27"/>
    </row>
    <row r="11" spans="1:5" s="28" customFormat="1" ht="29.25" customHeight="1">
      <c r="A11" s="43" t="s">
        <v>71</v>
      </c>
      <c r="B11" s="116" t="s">
        <v>353</v>
      </c>
      <c r="C11" s="117"/>
      <c r="D11" s="45">
        <f>SUM(D12:D28)</f>
        <v>642.72</v>
      </c>
      <c r="E11" s="27"/>
    </row>
    <row r="12" spans="1:5" s="51" customFormat="1" ht="19.5" customHeight="1" hidden="1">
      <c r="A12" s="46"/>
      <c r="B12" s="47"/>
      <c r="C12" s="90" t="s">
        <v>3</v>
      </c>
      <c r="D12" s="144"/>
      <c r="E12" s="50"/>
    </row>
    <row r="13" spans="1:5" s="51" customFormat="1" ht="19.5" customHeight="1" hidden="1">
      <c r="A13" s="46"/>
      <c r="B13" s="47"/>
      <c r="C13" s="90" t="s">
        <v>76</v>
      </c>
      <c r="D13" s="144"/>
      <c r="E13" s="50"/>
    </row>
    <row r="14" spans="1:5" s="51" customFormat="1" ht="19.5" customHeight="1" hidden="1">
      <c r="A14" s="46"/>
      <c r="B14" s="47"/>
      <c r="C14" s="90" t="s">
        <v>86</v>
      </c>
      <c r="D14" s="144"/>
      <c r="E14" s="50"/>
    </row>
    <row r="15" spans="1:5" s="51" customFormat="1" ht="19.5" customHeight="1" hidden="1">
      <c r="A15" s="46"/>
      <c r="B15" s="47"/>
      <c r="C15" s="90" t="s">
        <v>4</v>
      </c>
      <c r="D15" s="144"/>
      <c r="E15" s="50"/>
    </row>
    <row r="16" spans="1:5" s="51" customFormat="1" ht="19.5" customHeight="1" hidden="1">
      <c r="A16" s="46"/>
      <c r="B16" s="47"/>
      <c r="C16" s="90" t="s">
        <v>85</v>
      </c>
      <c r="D16" s="144"/>
      <c r="E16" s="50"/>
    </row>
    <row r="17" spans="1:5" s="51" customFormat="1" ht="19.5" customHeight="1" hidden="1">
      <c r="A17" s="46"/>
      <c r="B17" s="47"/>
      <c r="C17" s="90" t="s">
        <v>5</v>
      </c>
      <c r="D17" s="144"/>
      <c r="E17" s="50"/>
    </row>
    <row r="18" spans="1:5" s="51" customFormat="1" ht="19.5" customHeight="1" hidden="1">
      <c r="A18" s="46"/>
      <c r="B18" s="47"/>
      <c r="C18" s="90" t="s">
        <v>39</v>
      </c>
      <c r="D18" s="144"/>
      <c r="E18" s="50"/>
    </row>
    <row r="19" spans="1:5" s="51" customFormat="1" ht="19.5" customHeight="1" hidden="1">
      <c r="A19" s="46"/>
      <c r="B19" s="47"/>
      <c r="C19" s="90" t="s">
        <v>83</v>
      </c>
      <c r="D19" s="144">
        <v>642.72</v>
      </c>
      <c r="E19" s="50"/>
    </row>
    <row r="20" spans="1:5" s="51" customFormat="1" ht="19.5" customHeight="1" hidden="1">
      <c r="A20" s="46"/>
      <c r="B20" s="47"/>
      <c r="C20" s="90" t="s">
        <v>11</v>
      </c>
      <c r="D20" s="144"/>
      <c r="E20" s="50"/>
    </row>
    <row r="21" spans="1:5" s="51" customFormat="1" ht="19.5" customHeight="1" hidden="1">
      <c r="A21" s="46"/>
      <c r="B21" s="47"/>
      <c r="C21" s="90" t="s">
        <v>87</v>
      </c>
      <c r="D21" s="144"/>
      <c r="E21" s="50"/>
    </row>
    <row r="22" spans="1:5" s="51" customFormat="1" ht="19.5" customHeight="1" hidden="1">
      <c r="A22" s="46"/>
      <c r="B22" s="47"/>
      <c r="C22" s="90" t="s">
        <v>2</v>
      </c>
      <c r="D22" s="144"/>
      <c r="E22" s="50"/>
    </row>
    <row r="23" spans="1:5" s="51" customFormat="1" ht="19.5" customHeight="1" hidden="1">
      <c r="A23" s="46"/>
      <c r="B23" s="47"/>
      <c r="C23" s="90" t="s">
        <v>60</v>
      </c>
      <c r="D23" s="144"/>
      <c r="E23" s="50"/>
    </row>
    <row r="24" spans="1:5" s="51" customFormat="1" ht="19.5" customHeight="1" hidden="1">
      <c r="A24" s="46"/>
      <c r="B24" s="47"/>
      <c r="C24" s="90" t="s">
        <v>84</v>
      </c>
      <c r="D24" s="144"/>
      <c r="E24" s="50"/>
    </row>
    <row r="25" spans="1:5" s="51" customFormat="1" ht="19.5" customHeight="1" hidden="1">
      <c r="A25" s="46"/>
      <c r="B25" s="47"/>
      <c r="C25" s="90" t="s">
        <v>88</v>
      </c>
      <c r="D25" s="144"/>
      <c r="E25" s="50"/>
    </row>
    <row r="26" spans="1:5" s="51" customFormat="1" ht="19.5" customHeight="1" hidden="1">
      <c r="A26" s="46"/>
      <c r="B26" s="47"/>
      <c r="C26" s="90" t="s">
        <v>6</v>
      </c>
      <c r="D26" s="144"/>
      <c r="E26" s="50"/>
    </row>
    <row r="27" spans="1:5" s="51" customFormat="1" ht="19.5" customHeight="1" hidden="1">
      <c r="A27" s="46"/>
      <c r="B27" s="47"/>
      <c r="C27" s="90" t="s">
        <v>7</v>
      </c>
      <c r="D27" s="144"/>
      <c r="E27" s="50"/>
    </row>
    <row r="28" spans="1:5" s="51" customFormat="1" ht="19.5" customHeight="1" hidden="1">
      <c r="A28" s="46"/>
      <c r="B28" s="47"/>
      <c r="C28" s="90" t="s">
        <v>77</v>
      </c>
      <c r="D28" s="144"/>
      <c r="E28" s="50"/>
    </row>
    <row r="29" spans="1:5" s="28" customFormat="1" ht="21.75" customHeight="1">
      <c r="A29" s="161" t="s">
        <v>32</v>
      </c>
      <c r="B29" s="102" t="s">
        <v>97</v>
      </c>
      <c r="C29" s="103"/>
      <c r="D29" s="29">
        <v>524.7</v>
      </c>
      <c r="E29" s="27"/>
    </row>
    <row r="30" spans="1:5" s="28" customFormat="1" ht="21.75" customHeight="1">
      <c r="A30" s="162"/>
      <c r="B30" s="102" t="s">
        <v>164</v>
      </c>
      <c r="C30" s="103"/>
      <c r="D30" s="29">
        <v>4179.79</v>
      </c>
      <c r="E30" s="27"/>
    </row>
    <row r="31" spans="1:5" s="28" customFormat="1" ht="23.25" customHeight="1">
      <c r="A31" s="43" t="s">
        <v>34</v>
      </c>
      <c r="B31" s="102"/>
      <c r="C31" s="103"/>
      <c r="D31" s="29">
        <v>0</v>
      </c>
      <c r="E31" s="27"/>
    </row>
    <row r="32" spans="1:5" s="28" customFormat="1" ht="22.5" customHeight="1" hidden="1">
      <c r="A32" s="22" t="s">
        <v>24</v>
      </c>
      <c r="B32" s="122" t="s">
        <v>29</v>
      </c>
      <c r="C32" s="123"/>
      <c r="D32" s="52"/>
      <c r="E32" s="27"/>
    </row>
    <row r="33" spans="1:5" s="51" customFormat="1" ht="26.25" customHeight="1" hidden="1">
      <c r="A33" s="46"/>
      <c r="B33" s="46"/>
      <c r="C33" s="54" t="s">
        <v>3</v>
      </c>
      <c r="D33" s="49"/>
      <c r="E33" s="50"/>
    </row>
    <row r="34" spans="1:5" s="51" customFormat="1" ht="26.25" customHeight="1" hidden="1">
      <c r="A34" s="46"/>
      <c r="B34" s="46"/>
      <c r="C34" s="54" t="s">
        <v>76</v>
      </c>
      <c r="D34" s="49"/>
      <c r="E34" s="50"/>
    </row>
    <row r="35" spans="1:5" s="51" customFormat="1" ht="26.25" customHeight="1" hidden="1">
      <c r="A35" s="46"/>
      <c r="B35" s="46"/>
      <c r="C35" s="54" t="s">
        <v>86</v>
      </c>
      <c r="D35" s="49"/>
      <c r="E35" s="50"/>
    </row>
    <row r="36" spans="1:5" s="51" customFormat="1" ht="26.25" customHeight="1" hidden="1">
      <c r="A36" s="46"/>
      <c r="B36" s="46"/>
      <c r="C36" s="54" t="s">
        <v>4</v>
      </c>
      <c r="D36" s="49"/>
      <c r="E36" s="50"/>
    </row>
    <row r="37" spans="1:5" s="51" customFormat="1" ht="26.25" customHeight="1" hidden="1">
      <c r="A37" s="46"/>
      <c r="B37" s="46"/>
      <c r="C37" s="54" t="s">
        <v>85</v>
      </c>
      <c r="D37" s="49"/>
      <c r="E37" s="50"/>
    </row>
    <row r="38" spans="1:5" s="51" customFormat="1" ht="26.25" customHeight="1" hidden="1">
      <c r="A38" s="46"/>
      <c r="B38" s="46"/>
      <c r="C38" s="54" t="s">
        <v>5</v>
      </c>
      <c r="D38" s="49"/>
      <c r="E38" s="50"/>
    </row>
    <row r="39" spans="1:5" s="51" customFormat="1" ht="26.25" customHeight="1" hidden="1">
      <c r="A39" s="46"/>
      <c r="B39" s="46"/>
      <c r="C39" s="54" t="s">
        <v>39</v>
      </c>
      <c r="D39" s="49"/>
      <c r="E39" s="50"/>
    </row>
    <row r="40" spans="1:5" s="51" customFormat="1" ht="26.25" customHeight="1" hidden="1">
      <c r="A40" s="46"/>
      <c r="B40" s="46"/>
      <c r="C40" s="54" t="s">
        <v>83</v>
      </c>
      <c r="D40" s="49"/>
      <c r="E40" s="50"/>
    </row>
    <row r="41" spans="1:5" s="51" customFormat="1" ht="26.25" customHeight="1" hidden="1">
      <c r="A41" s="46"/>
      <c r="B41" s="46"/>
      <c r="C41" s="54" t="s">
        <v>61</v>
      </c>
      <c r="D41" s="49"/>
      <c r="E41" s="50"/>
    </row>
    <row r="42" spans="1:5" s="51" customFormat="1" ht="26.25" customHeight="1" hidden="1">
      <c r="A42" s="46"/>
      <c r="B42" s="46"/>
      <c r="C42" s="54" t="s">
        <v>87</v>
      </c>
      <c r="D42" s="49"/>
      <c r="E42" s="50"/>
    </row>
    <row r="43" spans="1:5" s="51" customFormat="1" ht="26.25" customHeight="1" hidden="1">
      <c r="A43" s="46"/>
      <c r="B43" s="46"/>
      <c r="C43" s="54" t="s">
        <v>2</v>
      </c>
      <c r="D43" s="49"/>
      <c r="E43" s="50"/>
    </row>
    <row r="44" spans="1:5" s="51" customFormat="1" ht="26.25" customHeight="1" hidden="1">
      <c r="A44" s="46"/>
      <c r="B44" s="46"/>
      <c r="C44" s="54" t="s">
        <v>60</v>
      </c>
      <c r="D44" s="49"/>
      <c r="E44" s="50"/>
    </row>
    <row r="45" spans="1:5" s="51" customFormat="1" ht="26.25" customHeight="1" hidden="1">
      <c r="A45" s="46"/>
      <c r="B45" s="46"/>
      <c r="C45" s="54" t="s">
        <v>84</v>
      </c>
      <c r="D45" s="49"/>
      <c r="E45" s="50"/>
    </row>
    <row r="46" spans="1:5" s="51" customFormat="1" ht="26.25" customHeight="1" hidden="1">
      <c r="A46" s="46"/>
      <c r="B46" s="46"/>
      <c r="C46" s="54" t="s">
        <v>88</v>
      </c>
      <c r="D46" s="49"/>
      <c r="E46" s="50"/>
    </row>
    <row r="47" spans="1:5" s="51" customFormat="1" ht="26.25" customHeight="1" hidden="1">
      <c r="A47" s="46"/>
      <c r="B47" s="46"/>
      <c r="C47" s="54" t="s">
        <v>6</v>
      </c>
      <c r="D47" s="49"/>
      <c r="E47" s="50"/>
    </row>
    <row r="48" spans="1:5" s="51" customFormat="1" ht="26.25" customHeight="1" hidden="1">
      <c r="A48" s="46"/>
      <c r="B48" s="46"/>
      <c r="C48" s="54" t="s">
        <v>7</v>
      </c>
      <c r="D48" s="49"/>
      <c r="E48" s="50"/>
    </row>
    <row r="49" spans="1:5" s="51" customFormat="1" ht="26.25" customHeight="1" hidden="1">
      <c r="A49" s="46"/>
      <c r="B49" s="46"/>
      <c r="C49" s="54" t="s">
        <v>77</v>
      </c>
      <c r="D49" s="49"/>
      <c r="E49" s="50"/>
    </row>
    <row r="50" spans="1:5" s="28" customFormat="1" ht="21.75" customHeight="1">
      <c r="A50" s="22" t="s">
        <v>24</v>
      </c>
      <c r="B50" s="122" t="s">
        <v>8</v>
      </c>
      <c r="C50" s="123"/>
      <c r="D50" s="45">
        <f>SUM(D51:D69)</f>
        <v>60700.96</v>
      </c>
      <c r="E50" s="27"/>
    </row>
    <row r="51" spans="1:5" s="51" customFormat="1" ht="21.75" customHeight="1" hidden="1">
      <c r="A51" s="46"/>
      <c r="B51" s="46"/>
      <c r="C51" s="145" t="s">
        <v>3</v>
      </c>
      <c r="D51" s="49"/>
      <c r="E51" s="50"/>
    </row>
    <row r="52" spans="1:5" s="51" customFormat="1" ht="21.75" customHeight="1" hidden="1">
      <c r="A52" s="46"/>
      <c r="B52" s="46"/>
      <c r="C52" s="85" t="s">
        <v>76</v>
      </c>
      <c r="D52" s="49"/>
      <c r="E52" s="50"/>
    </row>
    <row r="53" spans="1:5" s="51" customFormat="1" ht="21.75" customHeight="1" hidden="1">
      <c r="A53" s="46"/>
      <c r="B53" s="46"/>
      <c r="C53" s="85" t="s">
        <v>86</v>
      </c>
      <c r="D53" s="49"/>
      <c r="E53" s="50"/>
    </row>
    <row r="54" spans="1:5" s="51" customFormat="1" ht="21.75" customHeight="1" hidden="1">
      <c r="A54" s="46"/>
      <c r="B54" s="46"/>
      <c r="C54" s="85" t="s">
        <v>4</v>
      </c>
      <c r="D54" s="144"/>
      <c r="E54" s="50"/>
    </row>
    <row r="55" spans="1:5" s="51" customFormat="1" ht="21.75" customHeight="1" hidden="1">
      <c r="A55" s="46"/>
      <c r="B55" s="84"/>
      <c r="C55" s="85" t="s">
        <v>85</v>
      </c>
      <c r="D55" s="144">
        <v>38879.56</v>
      </c>
      <c r="E55" s="50"/>
    </row>
    <row r="56" spans="1:5" s="51" customFormat="1" ht="21.75" customHeight="1" hidden="1">
      <c r="A56" s="46"/>
      <c r="B56" s="84"/>
      <c r="C56" s="85" t="s">
        <v>5</v>
      </c>
      <c r="D56" s="144"/>
      <c r="E56" s="50"/>
    </row>
    <row r="57" spans="1:5" s="51" customFormat="1" ht="21.75" customHeight="1" hidden="1">
      <c r="A57" s="46"/>
      <c r="B57" s="84"/>
      <c r="C57" s="85" t="s">
        <v>39</v>
      </c>
      <c r="D57" s="144">
        <v>20184.3</v>
      </c>
      <c r="E57" s="50"/>
    </row>
    <row r="58" spans="1:5" s="51" customFormat="1" ht="21.75" customHeight="1" hidden="1">
      <c r="A58" s="46"/>
      <c r="B58" s="84"/>
      <c r="C58" s="85" t="s">
        <v>83</v>
      </c>
      <c r="D58" s="144">
        <f>1494.42</f>
        <v>1494.42</v>
      </c>
      <c r="E58" s="50"/>
    </row>
    <row r="59" spans="1:5" s="51" customFormat="1" ht="21.75" customHeight="1" hidden="1">
      <c r="A59" s="46"/>
      <c r="B59" s="84"/>
      <c r="C59" s="85" t="s">
        <v>7</v>
      </c>
      <c r="D59" s="144"/>
      <c r="E59" s="50"/>
    </row>
    <row r="60" spans="1:5" s="51" customFormat="1" ht="21.75" customHeight="1" hidden="1">
      <c r="A60" s="46"/>
      <c r="B60" s="84"/>
      <c r="C60" s="85" t="s">
        <v>88</v>
      </c>
      <c r="D60" s="144"/>
      <c r="E60" s="50"/>
    </row>
    <row r="61" spans="1:5" s="51" customFormat="1" ht="21.75" customHeight="1" hidden="1">
      <c r="A61" s="46"/>
      <c r="B61" s="84"/>
      <c r="C61" s="85" t="s">
        <v>61</v>
      </c>
      <c r="D61" s="144"/>
      <c r="E61" s="50"/>
    </row>
    <row r="62" spans="1:5" s="51" customFormat="1" ht="21.75" customHeight="1" hidden="1">
      <c r="A62" s="46"/>
      <c r="B62" s="84"/>
      <c r="C62" s="85" t="s">
        <v>87</v>
      </c>
      <c r="D62" s="144">
        <v>142.68</v>
      </c>
      <c r="E62" s="50"/>
    </row>
    <row r="63" spans="1:5" s="51" customFormat="1" ht="21.75" customHeight="1" hidden="1">
      <c r="A63" s="46"/>
      <c r="B63" s="84"/>
      <c r="C63" s="85" t="s">
        <v>2</v>
      </c>
      <c r="D63" s="144"/>
      <c r="E63" s="50"/>
    </row>
    <row r="64" spans="1:5" s="51" customFormat="1" ht="21.75" customHeight="1" hidden="1">
      <c r="A64" s="46"/>
      <c r="B64" s="84"/>
      <c r="C64" s="85" t="s">
        <v>60</v>
      </c>
      <c r="D64" s="144"/>
      <c r="E64" s="50"/>
    </row>
    <row r="65" spans="1:5" s="51" customFormat="1" ht="21.75" customHeight="1" hidden="1">
      <c r="A65" s="46"/>
      <c r="B65" s="84"/>
      <c r="C65" s="85" t="s">
        <v>84</v>
      </c>
      <c r="D65" s="144"/>
      <c r="E65" s="50"/>
    </row>
    <row r="66" spans="1:5" s="51" customFormat="1" ht="21.75" customHeight="1" hidden="1">
      <c r="A66" s="46"/>
      <c r="B66" s="84"/>
      <c r="C66" s="85" t="s">
        <v>88</v>
      </c>
      <c r="D66" s="144"/>
      <c r="E66" s="50"/>
    </row>
    <row r="67" spans="1:5" s="51" customFormat="1" ht="21.75" customHeight="1" hidden="1">
      <c r="A67" s="46"/>
      <c r="B67" s="84"/>
      <c r="C67" s="85" t="s">
        <v>6</v>
      </c>
      <c r="D67" s="144"/>
      <c r="E67" s="50"/>
    </row>
    <row r="68" spans="1:5" s="51" customFormat="1" ht="21.75" customHeight="1" hidden="1">
      <c r="A68" s="46"/>
      <c r="B68" s="84"/>
      <c r="C68" s="85" t="s">
        <v>7</v>
      </c>
      <c r="D68" s="144"/>
      <c r="E68" s="50"/>
    </row>
    <row r="69" spans="1:5" s="51" customFormat="1" ht="21.75" customHeight="1" hidden="1">
      <c r="A69" s="46"/>
      <c r="B69" s="84"/>
      <c r="C69" s="85" t="s">
        <v>77</v>
      </c>
      <c r="D69" s="144"/>
      <c r="E69" s="50"/>
    </row>
    <row r="70" spans="1:5" s="28" customFormat="1" ht="26.25" customHeight="1">
      <c r="A70" s="22"/>
      <c r="B70" s="122" t="s">
        <v>9</v>
      </c>
      <c r="C70" s="123"/>
      <c r="D70" s="45">
        <f>SUM(D71:D87)</f>
        <v>310.56</v>
      </c>
      <c r="E70" s="27"/>
    </row>
    <row r="71" spans="1:5" s="51" customFormat="1" ht="26.25" customHeight="1" hidden="1">
      <c r="A71" s="46"/>
      <c r="B71" s="84"/>
      <c r="C71" s="85" t="s">
        <v>3</v>
      </c>
      <c r="D71" s="144"/>
      <c r="E71" s="50"/>
    </row>
    <row r="72" spans="1:5" s="51" customFormat="1" ht="26.25" customHeight="1" hidden="1">
      <c r="A72" s="46"/>
      <c r="B72" s="84"/>
      <c r="C72" s="85" t="s">
        <v>76</v>
      </c>
      <c r="D72" s="144"/>
      <c r="E72" s="50"/>
    </row>
    <row r="73" spans="1:5" s="51" customFormat="1" ht="26.25" customHeight="1" hidden="1">
      <c r="A73" s="46"/>
      <c r="B73" s="84"/>
      <c r="C73" s="85" t="s">
        <v>86</v>
      </c>
      <c r="D73" s="144"/>
      <c r="E73" s="50"/>
    </row>
    <row r="74" spans="1:5" s="51" customFormat="1" ht="26.25" customHeight="1" hidden="1">
      <c r="A74" s="46"/>
      <c r="B74" s="84"/>
      <c r="C74" s="85" t="s">
        <v>4</v>
      </c>
      <c r="D74" s="144"/>
      <c r="E74" s="50"/>
    </row>
    <row r="75" spans="1:5" s="51" customFormat="1" ht="26.25" customHeight="1" hidden="1">
      <c r="A75" s="46"/>
      <c r="B75" s="84"/>
      <c r="C75" s="85" t="s">
        <v>85</v>
      </c>
      <c r="D75" s="144"/>
      <c r="E75" s="50"/>
    </row>
    <row r="76" spans="1:5" s="51" customFormat="1" ht="26.25" customHeight="1" hidden="1">
      <c r="A76" s="46"/>
      <c r="B76" s="84"/>
      <c r="C76" s="85" t="s">
        <v>5</v>
      </c>
      <c r="D76" s="144"/>
      <c r="E76" s="50"/>
    </row>
    <row r="77" spans="1:5" s="51" customFormat="1" ht="26.25" customHeight="1" hidden="1">
      <c r="A77" s="46"/>
      <c r="B77" s="84"/>
      <c r="C77" s="85" t="s">
        <v>39</v>
      </c>
      <c r="D77" s="144"/>
      <c r="E77" s="50"/>
    </row>
    <row r="78" spans="1:5" s="51" customFormat="1" ht="26.25" customHeight="1" hidden="1">
      <c r="A78" s="46"/>
      <c r="B78" s="84"/>
      <c r="C78" s="85" t="s">
        <v>83</v>
      </c>
      <c r="D78" s="144">
        <f>310.56</f>
        <v>310.56</v>
      </c>
      <c r="E78" s="50"/>
    </row>
    <row r="79" spans="1:5" s="51" customFormat="1" ht="26.25" customHeight="1" hidden="1">
      <c r="A79" s="46"/>
      <c r="B79" s="84"/>
      <c r="C79" s="85" t="s">
        <v>61</v>
      </c>
      <c r="D79" s="144"/>
      <c r="E79" s="50"/>
    </row>
    <row r="80" spans="1:5" s="51" customFormat="1" ht="26.25" customHeight="1" hidden="1">
      <c r="A80" s="46"/>
      <c r="B80" s="84"/>
      <c r="C80" s="85" t="s">
        <v>87</v>
      </c>
      <c r="D80" s="144"/>
      <c r="E80" s="50"/>
    </row>
    <row r="81" spans="1:5" s="51" customFormat="1" ht="26.25" customHeight="1" hidden="1">
      <c r="A81" s="46"/>
      <c r="B81" s="84"/>
      <c r="C81" s="85" t="s">
        <v>2</v>
      </c>
      <c r="D81" s="144"/>
      <c r="E81" s="50"/>
    </row>
    <row r="82" spans="1:5" s="51" customFormat="1" ht="26.25" customHeight="1" hidden="1">
      <c r="A82" s="46"/>
      <c r="B82" s="84"/>
      <c r="C82" s="85" t="s">
        <v>60</v>
      </c>
      <c r="D82" s="144"/>
      <c r="E82" s="50"/>
    </row>
    <row r="83" spans="1:5" s="51" customFormat="1" ht="26.25" customHeight="1" hidden="1">
      <c r="A83" s="46"/>
      <c r="B83" s="84"/>
      <c r="C83" s="85" t="s">
        <v>84</v>
      </c>
      <c r="D83" s="144"/>
      <c r="E83" s="50"/>
    </row>
    <row r="84" spans="1:5" s="51" customFormat="1" ht="26.25" customHeight="1" hidden="1">
      <c r="A84" s="46"/>
      <c r="B84" s="84"/>
      <c r="C84" s="85" t="s">
        <v>88</v>
      </c>
      <c r="D84" s="144"/>
      <c r="E84" s="50"/>
    </row>
    <row r="85" spans="1:5" s="51" customFormat="1" ht="26.25" customHeight="1" hidden="1">
      <c r="A85" s="46"/>
      <c r="B85" s="84"/>
      <c r="C85" s="85" t="s">
        <v>6</v>
      </c>
      <c r="D85" s="144"/>
      <c r="E85" s="50"/>
    </row>
    <row r="86" spans="1:5" s="51" customFormat="1" ht="26.25" customHeight="1" hidden="1">
      <c r="A86" s="46"/>
      <c r="B86" s="84"/>
      <c r="C86" s="85" t="s">
        <v>7</v>
      </c>
      <c r="D86" s="144"/>
      <c r="E86" s="50"/>
    </row>
    <row r="87" spans="1:5" s="51" customFormat="1" ht="26.25" customHeight="1" hidden="1">
      <c r="A87" s="46"/>
      <c r="B87" s="84"/>
      <c r="C87" s="85" t="s">
        <v>77</v>
      </c>
      <c r="D87" s="144"/>
      <c r="E87" s="50"/>
    </row>
    <row r="88" spans="1:5" s="28" customFormat="1" ht="26.25" customHeight="1" hidden="1">
      <c r="A88" s="30"/>
      <c r="B88" s="122" t="s">
        <v>10</v>
      </c>
      <c r="C88" s="123"/>
      <c r="D88" s="52">
        <f>SUM(D89:D105)</f>
        <v>0</v>
      </c>
      <c r="E88" s="27"/>
    </row>
    <row r="89" spans="1:5" s="51" customFormat="1" ht="26.25" customHeight="1" hidden="1">
      <c r="A89" s="46"/>
      <c r="B89" s="146"/>
      <c r="C89" s="145" t="s">
        <v>3</v>
      </c>
      <c r="D89" s="144"/>
      <c r="E89" s="50"/>
    </row>
    <row r="90" spans="1:5" s="51" customFormat="1" ht="26.25" customHeight="1" hidden="1">
      <c r="A90" s="46"/>
      <c r="B90" s="146"/>
      <c r="C90" s="145" t="s">
        <v>76</v>
      </c>
      <c r="D90" s="144"/>
      <c r="E90" s="50"/>
    </row>
    <row r="91" spans="1:5" s="51" customFormat="1" ht="26.25" customHeight="1" hidden="1">
      <c r="A91" s="46"/>
      <c r="B91" s="146"/>
      <c r="C91" s="145" t="s">
        <v>86</v>
      </c>
      <c r="D91" s="144"/>
      <c r="E91" s="50"/>
    </row>
    <row r="92" spans="1:5" s="51" customFormat="1" ht="26.25" customHeight="1" hidden="1">
      <c r="A92" s="46"/>
      <c r="B92" s="146"/>
      <c r="C92" s="145" t="s">
        <v>4</v>
      </c>
      <c r="D92" s="144"/>
      <c r="E92" s="50"/>
    </row>
    <row r="93" spans="1:5" s="51" customFormat="1" ht="26.25" customHeight="1" hidden="1">
      <c r="A93" s="46"/>
      <c r="B93" s="146"/>
      <c r="C93" s="145" t="s">
        <v>85</v>
      </c>
      <c r="D93" s="144"/>
      <c r="E93" s="50"/>
    </row>
    <row r="94" spans="1:5" s="51" customFormat="1" ht="26.25" customHeight="1" hidden="1">
      <c r="A94" s="46"/>
      <c r="B94" s="146"/>
      <c r="C94" s="145" t="s">
        <v>5</v>
      </c>
      <c r="D94" s="144"/>
      <c r="E94" s="50"/>
    </row>
    <row r="95" spans="1:5" s="51" customFormat="1" ht="26.25" customHeight="1" hidden="1">
      <c r="A95" s="46"/>
      <c r="B95" s="146"/>
      <c r="C95" s="145" t="s">
        <v>39</v>
      </c>
      <c r="D95" s="144"/>
      <c r="E95" s="50"/>
    </row>
    <row r="96" spans="1:5" s="51" customFormat="1" ht="26.25" customHeight="1" hidden="1">
      <c r="A96" s="46"/>
      <c r="B96" s="146"/>
      <c r="C96" s="145" t="s">
        <v>83</v>
      </c>
      <c r="D96" s="144"/>
      <c r="E96" s="50"/>
    </row>
    <row r="97" spans="1:5" s="51" customFormat="1" ht="26.25" customHeight="1" hidden="1">
      <c r="A97" s="46"/>
      <c r="B97" s="146"/>
      <c r="C97" s="145" t="s">
        <v>61</v>
      </c>
      <c r="D97" s="144"/>
      <c r="E97" s="50"/>
    </row>
    <row r="98" spans="1:5" s="51" customFormat="1" ht="26.25" customHeight="1" hidden="1">
      <c r="A98" s="46"/>
      <c r="B98" s="146"/>
      <c r="C98" s="145" t="s">
        <v>87</v>
      </c>
      <c r="D98" s="144"/>
      <c r="E98" s="50"/>
    </row>
    <row r="99" spans="1:5" s="51" customFormat="1" ht="26.25" customHeight="1" hidden="1">
      <c r="A99" s="46"/>
      <c r="B99" s="146"/>
      <c r="C99" s="145" t="s">
        <v>2</v>
      </c>
      <c r="D99" s="144"/>
      <c r="E99" s="50"/>
    </row>
    <row r="100" spans="1:5" s="51" customFormat="1" ht="26.25" customHeight="1" hidden="1">
      <c r="A100" s="46"/>
      <c r="B100" s="146"/>
      <c r="C100" s="145" t="s">
        <v>60</v>
      </c>
      <c r="D100" s="144"/>
      <c r="E100" s="50"/>
    </row>
    <row r="101" spans="1:5" s="51" customFormat="1" ht="26.25" customHeight="1" hidden="1">
      <c r="A101" s="46"/>
      <c r="B101" s="146"/>
      <c r="C101" s="145" t="s">
        <v>84</v>
      </c>
      <c r="D101" s="144"/>
      <c r="E101" s="50"/>
    </row>
    <row r="102" spans="1:5" s="51" customFormat="1" ht="26.25" customHeight="1" hidden="1">
      <c r="A102" s="46"/>
      <c r="B102" s="146"/>
      <c r="C102" s="145" t="s">
        <v>88</v>
      </c>
      <c r="D102" s="144"/>
      <c r="E102" s="50"/>
    </row>
    <row r="103" spans="1:5" s="51" customFormat="1" ht="26.25" customHeight="1" hidden="1">
      <c r="A103" s="46"/>
      <c r="B103" s="146"/>
      <c r="C103" s="145" t="s">
        <v>6</v>
      </c>
      <c r="D103" s="144"/>
      <c r="E103" s="50"/>
    </row>
    <row r="104" spans="1:5" s="51" customFormat="1" ht="26.25" customHeight="1" hidden="1">
      <c r="A104" s="46"/>
      <c r="B104" s="146"/>
      <c r="C104" s="145" t="s">
        <v>7</v>
      </c>
      <c r="D104" s="144"/>
      <c r="E104" s="50"/>
    </row>
    <row r="105" spans="1:5" s="51" customFormat="1" ht="26.25" customHeight="1" hidden="1">
      <c r="A105" s="46"/>
      <c r="B105" s="146"/>
      <c r="C105" s="145" t="s">
        <v>77</v>
      </c>
      <c r="D105" s="144"/>
      <c r="E105" s="50"/>
    </row>
    <row r="106" spans="1:8" s="28" customFormat="1" ht="26.25" customHeight="1">
      <c r="A106" s="22"/>
      <c r="B106" s="122" t="s">
        <v>0</v>
      </c>
      <c r="C106" s="123"/>
      <c r="D106" s="52">
        <f>SUM(D107:D123)</f>
        <v>81.88</v>
      </c>
      <c r="E106" s="27"/>
      <c r="G106" s="32"/>
      <c r="H106" s="32"/>
    </row>
    <row r="107" spans="1:5" s="51" customFormat="1" ht="26.25" customHeight="1" hidden="1">
      <c r="A107" s="46"/>
      <c r="B107" s="146"/>
      <c r="C107" s="145" t="s">
        <v>3</v>
      </c>
      <c r="D107" s="144"/>
      <c r="E107" s="50"/>
    </row>
    <row r="108" spans="1:5" s="51" customFormat="1" ht="26.25" customHeight="1" hidden="1">
      <c r="A108" s="46"/>
      <c r="B108" s="146"/>
      <c r="C108" s="145" t="s">
        <v>76</v>
      </c>
      <c r="D108" s="144"/>
      <c r="E108" s="50"/>
    </row>
    <row r="109" spans="1:5" s="51" customFormat="1" ht="26.25" customHeight="1" hidden="1">
      <c r="A109" s="46"/>
      <c r="B109" s="146"/>
      <c r="C109" s="145" t="s">
        <v>86</v>
      </c>
      <c r="D109" s="144"/>
      <c r="E109" s="50"/>
    </row>
    <row r="110" spans="1:5" s="51" customFormat="1" ht="26.25" customHeight="1" hidden="1">
      <c r="A110" s="46"/>
      <c r="B110" s="146"/>
      <c r="C110" s="145" t="s">
        <v>4</v>
      </c>
      <c r="D110" s="144"/>
      <c r="E110" s="50"/>
    </row>
    <row r="111" spans="1:5" s="51" customFormat="1" ht="26.25" customHeight="1" hidden="1">
      <c r="A111" s="46"/>
      <c r="B111" s="146"/>
      <c r="C111" s="145" t="s">
        <v>85</v>
      </c>
      <c r="D111" s="144"/>
      <c r="E111" s="50"/>
    </row>
    <row r="112" spans="1:5" s="51" customFormat="1" ht="26.25" customHeight="1" hidden="1">
      <c r="A112" s="46"/>
      <c r="B112" s="146"/>
      <c r="C112" s="145" t="s">
        <v>5</v>
      </c>
      <c r="D112" s="144"/>
      <c r="E112" s="50"/>
    </row>
    <row r="113" spans="1:5" s="51" customFormat="1" ht="26.25" customHeight="1" hidden="1">
      <c r="A113" s="46"/>
      <c r="B113" s="146"/>
      <c r="C113" s="145" t="s">
        <v>39</v>
      </c>
      <c r="D113" s="144"/>
      <c r="E113" s="50"/>
    </row>
    <row r="114" spans="1:5" s="51" customFormat="1" ht="26.25" customHeight="1" hidden="1">
      <c r="A114" s="46"/>
      <c r="B114" s="146"/>
      <c r="C114" s="145" t="s">
        <v>83</v>
      </c>
      <c r="D114" s="144">
        <f>81.88</f>
        <v>81.88</v>
      </c>
      <c r="E114" s="50"/>
    </row>
    <row r="115" spans="1:5" s="51" customFormat="1" ht="26.25" customHeight="1" hidden="1">
      <c r="A115" s="46"/>
      <c r="B115" s="146"/>
      <c r="C115" s="145" t="s">
        <v>61</v>
      </c>
      <c r="D115" s="144"/>
      <c r="E115" s="50"/>
    </row>
    <row r="116" spans="1:5" s="51" customFormat="1" ht="26.25" customHeight="1" hidden="1">
      <c r="A116" s="46"/>
      <c r="B116" s="146"/>
      <c r="C116" s="145" t="s">
        <v>87</v>
      </c>
      <c r="D116" s="144"/>
      <c r="E116" s="50"/>
    </row>
    <row r="117" spans="1:5" s="51" customFormat="1" ht="26.25" customHeight="1" hidden="1">
      <c r="A117" s="46"/>
      <c r="B117" s="146"/>
      <c r="C117" s="145" t="s">
        <v>2</v>
      </c>
      <c r="D117" s="144"/>
      <c r="E117" s="50"/>
    </row>
    <row r="118" spans="1:5" s="51" customFormat="1" ht="26.25" customHeight="1" hidden="1">
      <c r="A118" s="46"/>
      <c r="B118" s="146"/>
      <c r="C118" s="145" t="s">
        <v>60</v>
      </c>
      <c r="D118" s="144"/>
      <c r="E118" s="50"/>
    </row>
    <row r="119" spans="1:5" s="51" customFormat="1" ht="26.25" customHeight="1" hidden="1">
      <c r="A119" s="46"/>
      <c r="B119" s="146"/>
      <c r="C119" s="145" t="s">
        <v>84</v>
      </c>
      <c r="D119" s="144"/>
      <c r="E119" s="50"/>
    </row>
    <row r="120" spans="1:5" s="51" customFormat="1" ht="26.25" customHeight="1" hidden="1">
      <c r="A120" s="46"/>
      <c r="B120" s="146"/>
      <c r="C120" s="145" t="s">
        <v>88</v>
      </c>
      <c r="D120" s="144"/>
      <c r="E120" s="50"/>
    </row>
    <row r="121" spans="1:5" s="51" customFormat="1" ht="26.25" customHeight="1" hidden="1">
      <c r="A121" s="46"/>
      <c r="B121" s="146"/>
      <c r="C121" s="145" t="s">
        <v>6</v>
      </c>
      <c r="D121" s="144"/>
      <c r="E121" s="50"/>
    </row>
    <row r="122" spans="1:5" s="51" customFormat="1" ht="26.25" customHeight="1" hidden="1">
      <c r="A122" s="46"/>
      <c r="B122" s="146"/>
      <c r="C122" s="145" t="s">
        <v>7</v>
      </c>
      <c r="D122" s="144"/>
      <c r="E122" s="50"/>
    </row>
    <row r="123" spans="1:5" s="51" customFormat="1" ht="26.25" customHeight="1" hidden="1">
      <c r="A123" s="46"/>
      <c r="B123" s="47"/>
      <c r="C123" s="48" t="s">
        <v>77</v>
      </c>
      <c r="D123" s="49"/>
      <c r="E123" s="50"/>
    </row>
    <row r="124" spans="1:5" s="28" customFormat="1" ht="26.25" customHeight="1">
      <c r="A124" s="24" t="s">
        <v>72</v>
      </c>
      <c r="B124" s="198" t="s">
        <v>125</v>
      </c>
      <c r="C124" s="80" t="s">
        <v>354</v>
      </c>
      <c r="D124" s="42">
        <v>3221.41</v>
      </c>
      <c r="E124" s="27"/>
    </row>
    <row r="125" spans="1:5" s="34" customFormat="1" ht="36" customHeight="1">
      <c r="A125" s="22"/>
      <c r="B125" s="198" t="s">
        <v>125</v>
      </c>
      <c r="C125" s="80" t="s">
        <v>355</v>
      </c>
      <c r="D125" s="42">
        <v>3521.4</v>
      </c>
      <c r="E125" s="33"/>
    </row>
    <row r="126" spans="1:5" s="34" customFormat="1" ht="26.25" customHeight="1">
      <c r="A126" s="61" t="s">
        <v>21</v>
      </c>
      <c r="B126" s="98" t="s">
        <v>73</v>
      </c>
      <c r="C126" s="99"/>
      <c r="D126" s="62">
        <f>SUM(D127:D147)</f>
        <v>195748.25</v>
      </c>
      <c r="E126" s="33"/>
    </row>
    <row r="127" spans="1:5" s="78" customFormat="1" ht="42" customHeight="1">
      <c r="A127" s="148" t="s">
        <v>129</v>
      </c>
      <c r="B127" s="121" t="s">
        <v>356</v>
      </c>
      <c r="C127" s="121"/>
      <c r="D127" s="79">
        <v>57000</v>
      </c>
      <c r="E127" s="77"/>
    </row>
    <row r="128" spans="1:5" s="34" customFormat="1" ht="20.25" customHeight="1" hidden="1">
      <c r="A128" s="164"/>
      <c r="B128" s="121" t="s">
        <v>340</v>
      </c>
      <c r="C128" s="121"/>
      <c r="D128" s="31"/>
      <c r="E128" s="35"/>
    </row>
    <row r="129" spans="1:5" s="34" customFormat="1" ht="22.5" customHeight="1">
      <c r="A129" s="164"/>
      <c r="B129" s="121" t="s">
        <v>357</v>
      </c>
      <c r="C129" s="121"/>
      <c r="D129" s="31">
        <v>85.5</v>
      </c>
      <c r="E129" s="35"/>
    </row>
    <row r="130" spans="1:5" s="34" customFormat="1" ht="22.5" customHeight="1">
      <c r="A130" s="164"/>
      <c r="B130" s="121" t="s">
        <v>358</v>
      </c>
      <c r="C130" s="121"/>
      <c r="D130" s="31">
        <v>4000</v>
      </c>
      <c r="E130" s="35"/>
    </row>
    <row r="131" spans="1:5" s="34" customFormat="1" ht="21" customHeight="1">
      <c r="A131" s="165"/>
      <c r="B131" s="121" t="s">
        <v>359</v>
      </c>
      <c r="C131" s="121"/>
      <c r="D131" s="31">
        <v>11530</v>
      </c>
      <c r="E131" s="35"/>
    </row>
    <row r="132" spans="1:5" s="34" customFormat="1" ht="22.5" customHeight="1">
      <c r="A132" s="55" t="s">
        <v>85</v>
      </c>
      <c r="B132" s="119" t="s">
        <v>360</v>
      </c>
      <c r="C132" s="127"/>
      <c r="D132" s="31">
        <v>5000</v>
      </c>
      <c r="E132" s="35"/>
    </row>
    <row r="133" spans="1:5" s="34" customFormat="1" ht="19.5" customHeight="1">
      <c r="A133" s="148" t="s">
        <v>39</v>
      </c>
      <c r="B133" s="130" t="s">
        <v>361</v>
      </c>
      <c r="C133" s="182"/>
      <c r="D133" s="76">
        <v>28275</v>
      </c>
      <c r="E133" s="35"/>
    </row>
    <row r="134" spans="1:5" s="34" customFormat="1" ht="19.5" customHeight="1">
      <c r="A134" s="149"/>
      <c r="B134" s="130" t="s">
        <v>271</v>
      </c>
      <c r="C134" s="182"/>
      <c r="D134" s="76">
        <v>1217.5</v>
      </c>
      <c r="E134" s="35"/>
    </row>
    <row r="135" spans="1:5" s="34" customFormat="1" ht="37.5">
      <c r="A135" s="93" t="s">
        <v>87</v>
      </c>
      <c r="B135" s="130" t="s">
        <v>271</v>
      </c>
      <c r="C135" s="182"/>
      <c r="D135" s="76">
        <v>638.19</v>
      </c>
      <c r="E135" s="35"/>
    </row>
    <row r="136" spans="1:5" s="34" customFormat="1" ht="18.75">
      <c r="A136" s="93" t="s">
        <v>151</v>
      </c>
      <c r="B136" s="130" t="s">
        <v>59</v>
      </c>
      <c r="C136" s="182"/>
      <c r="D136" s="76">
        <v>437.05</v>
      </c>
      <c r="E136" s="35"/>
    </row>
    <row r="137" spans="1:5" s="34" customFormat="1" ht="18.75">
      <c r="A137" s="148" t="s">
        <v>78</v>
      </c>
      <c r="B137" s="130" t="s">
        <v>362</v>
      </c>
      <c r="C137" s="182"/>
      <c r="D137" s="76">
        <v>600</v>
      </c>
      <c r="E137" s="35"/>
    </row>
    <row r="138" spans="1:5" s="34" customFormat="1" ht="18.75">
      <c r="A138" s="163"/>
      <c r="B138" s="130" t="s">
        <v>363</v>
      </c>
      <c r="C138" s="182"/>
      <c r="D138" s="76">
        <v>43.5</v>
      </c>
      <c r="E138" s="35"/>
    </row>
    <row r="139" spans="1:5" s="34" customFormat="1" ht="18.75">
      <c r="A139" s="163"/>
      <c r="B139" s="130" t="s">
        <v>108</v>
      </c>
      <c r="C139" s="182"/>
      <c r="D139" s="76">
        <f>16800+3700</f>
        <v>20500</v>
      </c>
      <c r="E139" s="35"/>
    </row>
    <row r="140" spans="1:5" s="34" customFormat="1" ht="18.75">
      <c r="A140" s="163"/>
      <c r="B140" s="130" t="s">
        <v>364</v>
      </c>
      <c r="C140" s="182"/>
      <c r="D140" s="76">
        <v>250</v>
      </c>
      <c r="E140" s="35"/>
    </row>
    <row r="141" spans="1:5" s="34" customFormat="1" ht="18.75">
      <c r="A141" s="163"/>
      <c r="B141" s="130" t="s">
        <v>365</v>
      </c>
      <c r="C141" s="182"/>
      <c r="D141" s="76">
        <v>390.83</v>
      </c>
      <c r="E141" s="35"/>
    </row>
    <row r="142" spans="1:5" s="34" customFormat="1" ht="18.75">
      <c r="A142" s="163"/>
      <c r="B142" s="130" t="s">
        <v>366</v>
      </c>
      <c r="C142" s="182"/>
      <c r="D142" s="76">
        <v>900</v>
      </c>
      <c r="E142" s="35"/>
    </row>
    <row r="143" spans="1:5" s="34" customFormat="1" ht="18.75">
      <c r="A143" s="149"/>
      <c r="B143" s="130" t="s">
        <v>367</v>
      </c>
      <c r="C143" s="182"/>
      <c r="D143" s="76">
        <f>150.73</f>
        <v>150.73</v>
      </c>
      <c r="E143" s="35"/>
    </row>
    <row r="144" spans="1:5" s="34" customFormat="1" ht="21" customHeight="1">
      <c r="A144" s="55" t="s">
        <v>138</v>
      </c>
      <c r="B144" s="130" t="s">
        <v>368</v>
      </c>
      <c r="C144" s="131"/>
      <c r="D144" s="76">
        <v>20315.02</v>
      </c>
      <c r="E144" s="35"/>
    </row>
    <row r="145" spans="1:5" s="34" customFormat="1" ht="18.75">
      <c r="A145" s="55"/>
      <c r="B145" s="141" t="s">
        <v>369</v>
      </c>
      <c r="C145" s="141"/>
      <c r="D145" s="188">
        <v>18262.06</v>
      </c>
      <c r="E145" s="35"/>
    </row>
    <row r="146" spans="1:5" s="34" customFormat="1" ht="18.75">
      <c r="A146" s="55"/>
      <c r="B146" s="130" t="s">
        <v>370</v>
      </c>
      <c r="C146" s="182"/>
      <c r="D146" s="188">
        <v>3000</v>
      </c>
      <c r="E146" s="35"/>
    </row>
    <row r="147" spans="1:5" s="34" customFormat="1" ht="54.75" customHeight="1">
      <c r="A147" s="55"/>
      <c r="B147" s="141" t="s">
        <v>371</v>
      </c>
      <c r="C147" s="141"/>
      <c r="D147" s="188">
        <v>23152.87</v>
      </c>
      <c r="E147" s="35"/>
    </row>
    <row r="148" spans="1:5" s="34" customFormat="1" ht="37.5" customHeight="1">
      <c r="A148" s="55" t="s">
        <v>129</v>
      </c>
      <c r="B148" s="130" t="s">
        <v>372</v>
      </c>
      <c r="C148" s="182"/>
      <c r="D148" s="188">
        <v>22107.55</v>
      </c>
      <c r="E148" s="35"/>
    </row>
    <row r="149" spans="1:6" s="34" customFormat="1" ht="21" customHeight="1">
      <c r="A149" s="63"/>
      <c r="B149" s="98" t="s">
        <v>18</v>
      </c>
      <c r="C149" s="99"/>
      <c r="D149" s="64">
        <f>D10+D126</f>
        <v>268931.67</v>
      </c>
      <c r="E149" s="35"/>
      <c r="F149" s="36"/>
    </row>
    <row r="150" spans="1:5" s="34" customFormat="1" ht="21" customHeight="1" thickBot="1">
      <c r="A150" s="65"/>
      <c r="B150" s="128" t="s">
        <v>74</v>
      </c>
      <c r="C150" s="129"/>
      <c r="D150" s="194">
        <f>SUM(D151:D160)</f>
        <v>153470</v>
      </c>
      <c r="E150" s="35"/>
    </row>
    <row r="151" spans="1:5" s="34" customFormat="1" ht="58.5" customHeight="1" thickBot="1">
      <c r="A151" s="183" t="s">
        <v>85</v>
      </c>
      <c r="B151" s="195" t="s">
        <v>373</v>
      </c>
      <c r="C151" s="196"/>
      <c r="D151" s="76">
        <v>57100</v>
      </c>
      <c r="E151" s="35"/>
    </row>
    <row r="152" spans="1:5" ht="36" customHeight="1">
      <c r="A152" s="22" t="s">
        <v>129</v>
      </c>
      <c r="B152" s="154" t="s">
        <v>374</v>
      </c>
      <c r="C152" s="197"/>
      <c r="D152" s="76">
        <v>74200</v>
      </c>
      <c r="E152" s="160"/>
    </row>
    <row r="153" spans="1:5" ht="39" customHeight="1">
      <c r="A153" s="183" t="s">
        <v>78</v>
      </c>
      <c r="B153" s="121" t="s">
        <v>375</v>
      </c>
      <c r="C153" s="121"/>
      <c r="D153" s="76">
        <v>22170</v>
      </c>
      <c r="E153" s="160"/>
    </row>
    <row r="154" spans="1:5" s="34" customFormat="1" ht="18.75" hidden="1">
      <c r="A154" s="22"/>
      <c r="B154" s="130"/>
      <c r="C154" s="131"/>
      <c r="D154" s="53"/>
      <c r="E154" s="35"/>
    </row>
    <row r="155" spans="1:5" s="34" customFormat="1" ht="39.75" customHeight="1" hidden="1">
      <c r="A155" s="22"/>
      <c r="B155" s="130"/>
      <c r="C155" s="131"/>
      <c r="D155" s="44"/>
      <c r="E155" s="35"/>
    </row>
    <row r="156" spans="1:5" s="34" customFormat="1" ht="66.75" customHeight="1" hidden="1">
      <c r="A156" s="22"/>
      <c r="B156" s="130"/>
      <c r="C156" s="131"/>
      <c r="D156" s="159"/>
      <c r="E156" s="35"/>
    </row>
    <row r="157" spans="1:5" s="34" customFormat="1" ht="37.5" customHeight="1" hidden="1">
      <c r="A157" s="22"/>
      <c r="B157" s="141"/>
      <c r="C157" s="141"/>
      <c r="D157" s="44"/>
      <c r="E157" s="38"/>
    </row>
    <row r="158" spans="1:5" s="34" customFormat="1" ht="11.25" customHeight="1" hidden="1">
      <c r="A158" s="22"/>
      <c r="B158" s="102"/>
      <c r="C158" s="103"/>
      <c r="D158" s="53"/>
      <c r="E158" s="38"/>
    </row>
    <row r="159" spans="1:5" s="34" customFormat="1" ht="18.75" hidden="1">
      <c r="A159" s="22"/>
      <c r="B159" s="130"/>
      <c r="C159" s="131"/>
      <c r="D159" s="76"/>
      <c r="E159" s="38"/>
    </row>
    <row r="160" spans="1:5" s="34" customFormat="1" ht="18.75" hidden="1">
      <c r="A160" s="22"/>
      <c r="B160" s="130"/>
      <c r="C160" s="131"/>
      <c r="D160" s="76"/>
      <c r="E160" s="38"/>
    </row>
    <row r="161" spans="1:5" s="34" customFormat="1" ht="18.75" hidden="1">
      <c r="A161" s="22"/>
      <c r="B161" s="130"/>
      <c r="C161" s="182"/>
      <c r="D161" s="76"/>
      <c r="E161" s="38"/>
    </row>
    <row r="162" spans="1:5" s="34" customFormat="1" ht="21" customHeight="1">
      <c r="A162" s="65"/>
      <c r="B162" s="128" t="s">
        <v>75</v>
      </c>
      <c r="C162" s="129"/>
      <c r="D162" s="67">
        <f>D149+D150</f>
        <v>422401.67</v>
      </c>
      <c r="E162" s="21"/>
    </row>
    <row r="163" spans="1:4" ht="21" customHeight="1">
      <c r="A163" s="73"/>
      <c r="B163" s="140" t="s">
        <v>79</v>
      </c>
      <c r="C163" s="140"/>
      <c r="D163" s="74">
        <f>SUM(D164:D166)</f>
        <v>217895.7</v>
      </c>
    </row>
    <row r="164" spans="1:4" ht="59.25" customHeight="1">
      <c r="A164" s="22" t="s">
        <v>138</v>
      </c>
      <c r="B164" s="141" t="s">
        <v>376</v>
      </c>
      <c r="C164" s="141"/>
      <c r="D164" s="37">
        <v>197895.7</v>
      </c>
    </row>
    <row r="165" spans="1:5" s="34" customFormat="1" ht="21" customHeight="1">
      <c r="A165" s="183" t="s">
        <v>39</v>
      </c>
      <c r="B165" s="141" t="s">
        <v>377</v>
      </c>
      <c r="C165" s="141"/>
      <c r="D165" s="31">
        <v>20000</v>
      </c>
      <c r="E165" s="35"/>
    </row>
    <row r="166" spans="1:5" s="71" customFormat="1" ht="39.75" customHeight="1">
      <c r="A166" s="167"/>
      <c r="B166" s="141"/>
      <c r="C166" s="141"/>
      <c r="D166" s="44"/>
      <c r="E166" s="72"/>
    </row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</sheetData>
  <sheetProtection/>
  <mergeCells count="62">
    <mergeCell ref="B162:C162"/>
    <mergeCell ref="B163:C163"/>
    <mergeCell ref="B164:C164"/>
    <mergeCell ref="B165:C165"/>
    <mergeCell ref="B166:C166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A137:A143"/>
    <mergeCell ref="B137:C137"/>
    <mergeCell ref="B138:C138"/>
    <mergeCell ref="B139:C139"/>
    <mergeCell ref="B140:C140"/>
    <mergeCell ref="B141:C141"/>
    <mergeCell ref="B142:C142"/>
    <mergeCell ref="B143:C143"/>
    <mergeCell ref="B132:C132"/>
    <mergeCell ref="A133:A134"/>
    <mergeCell ref="B133:C133"/>
    <mergeCell ref="B134:C134"/>
    <mergeCell ref="B135:C135"/>
    <mergeCell ref="B136:C136"/>
    <mergeCell ref="B126:C126"/>
    <mergeCell ref="A127:A131"/>
    <mergeCell ref="B127:C127"/>
    <mergeCell ref="B128:C128"/>
    <mergeCell ref="B129:C129"/>
    <mergeCell ref="B130:C130"/>
    <mergeCell ref="B131:C131"/>
    <mergeCell ref="B31:C31"/>
    <mergeCell ref="B32:C32"/>
    <mergeCell ref="B50:C50"/>
    <mergeCell ref="B70:C70"/>
    <mergeCell ref="B88:C88"/>
    <mergeCell ref="B106:C106"/>
    <mergeCell ref="A9:D9"/>
    <mergeCell ref="B10:C10"/>
    <mergeCell ref="B11:C11"/>
    <mergeCell ref="A29:A30"/>
    <mergeCell ref="B29:C29"/>
    <mergeCell ref="B30:C30"/>
    <mergeCell ref="A1:E1"/>
    <mergeCell ref="A2:D2"/>
    <mergeCell ref="A4:C4"/>
    <mergeCell ref="A5:C5"/>
    <mergeCell ref="A6:C6"/>
    <mergeCell ref="A7:C7"/>
  </mergeCells>
  <printOptions horizontalCentered="1"/>
  <pageMargins left="0.57" right="0.1968503937007874" top="0.4330708661417323" bottom="0.41" header="0.31496062992125984" footer="0.25"/>
  <pageSetup horizontalDpi="600" verticalDpi="600" orientation="portrait" paperSize="9" scale="65" r:id="rId1"/>
  <rowBreaks count="2" manualBreakCount="2">
    <brk id="162" max="3" man="1"/>
    <brk id="165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D143" sqref="D143:D144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40" customWidth="1"/>
    <col min="5" max="5" width="8.8515625" style="39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9.25" customHeight="1">
      <c r="A1" s="104" t="s">
        <v>378</v>
      </c>
      <c r="B1" s="104"/>
      <c r="C1" s="104"/>
      <c r="D1" s="104"/>
      <c r="E1" s="104"/>
    </row>
    <row r="2" spans="1:5" ht="20.25" customHeight="1" hidden="1">
      <c r="A2" s="105" t="s">
        <v>379</v>
      </c>
      <c r="B2" s="105"/>
      <c r="C2" s="105"/>
      <c r="D2" s="106"/>
      <c r="E2" s="26"/>
    </row>
    <row r="3" spans="1:5" ht="20.25" customHeight="1">
      <c r="A3" s="56"/>
      <c r="B3" s="56"/>
      <c r="C3" s="56"/>
      <c r="D3" s="58" t="s">
        <v>23</v>
      </c>
      <c r="E3" s="26"/>
    </row>
    <row r="4" spans="1:5" ht="23.25" customHeight="1">
      <c r="A4" s="107" t="s">
        <v>380</v>
      </c>
      <c r="B4" s="108"/>
      <c r="C4" s="109"/>
      <c r="D4" s="60">
        <f>D5+D6+D7</f>
        <v>794560.31</v>
      </c>
      <c r="E4" s="26"/>
    </row>
    <row r="5" spans="1:5" ht="23.25" customHeight="1">
      <c r="A5" s="110" t="s">
        <v>80</v>
      </c>
      <c r="B5" s="111"/>
      <c r="C5" s="112"/>
      <c r="D5" s="57">
        <v>778804.87</v>
      </c>
      <c r="E5" s="26"/>
    </row>
    <row r="6" spans="1:5" ht="23.25" customHeight="1">
      <c r="A6" s="110" t="s">
        <v>81</v>
      </c>
      <c r="B6" s="111"/>
      <c r="C6" s="112"/>
      <c r="D6" s="68">
        <v>3651.18</v>
      </c>
      <c r="E6" s="26"/>
    </row>
    <row r="7" spans="1:5" ht="23.25" customHeight="1">
      <c r="A7" s="113" t="s">
        <v>352</v>
      </c>
      <c r="B7" s="113"/>
      <c r="C7" s="113"/>
      <c r="D7" s="57">
        <v>12104.26</v>
      </c>
      <c r="E7" s="26"/>
    </row>
    <row r="8" spans="1:5" ht="23.25" customHeight="1">
      <c r="A8" s="69"/>
      <c r="B8" s="70"/>
      <c r="C8" s="70"/>
      <c r="D8" s="68"/>
      <c r="E8" s="26"/>
    </row>
    <row r="9" spans="1:5" s="28" customFormat="1" ht="23.25" customHeight="1">
      <c r="A9" s="95" t="s">
        <v>92</v>
      </c>
      <c r="B9" s="96"/>
      <c r="C9" s="96"/>
      <c r="D9" s="97"/>
      <c r="E9" s="27"/>
    </row>
    <row r="10" spans="1:5" s="28" customFormat="1" ht="25.5" customHeight="1">
      <c r="A10" s="59" t="s">
        <v>69</v>
      </c>
      <c r="B10" s="98" t="s">
        <v>70</v>
      </c>
      <c r="C10" s="99"/>
      <c r="D10" s="60">
        <f>D11+D29+D31++D49+D69+D87+D105+D123+D124+D30</f>
        <v>17411.14</v>
      </c>
      <c r="E10" s="27"/>
    </row>
    <row r="11" spans="1:5" s="28" customFormat="1" ht="29.25" customHeight="1">
      <c r="A11" s="43" t="s">
        <v>71</v>
      </c>
      <c r="B11" s="116"/>
      <c r="C11" s="117"/>
      <c r="D11" s="45">
        <f>SUM(D12:D28)</f>
        <v>0</v>
      </c>
      <c r="E11" s="27"/>
    </row>
    <row r="12" spans="1:5" s="51" customFormat="1" ht="19.5" customHeight="1" hidden="1">
      <c r="A12" s="46"/>
      <c r="B12" s="47"/>
      <c r="C12" s="90" t="s">
        <v>3</v>
      </c>
      <c r="D12" s="144"/>
      <c r="E12" s="50"/>
    </row>
    <row r="13" spans="1:5" s="51" customFormat="1" ht="19.5" customHeight="1" hidden="1">
      <c r="A13" s="46"/>
      <c r="B13" s="47"/>
      <c r="C13" s="90" t="s">
        <v>76</v>
      </c>
      <c r="D13" s="144"/>
      <c r="E13" s="50"/>
    </row>
    <row r="14" spans="1:5" s="51" customFormat="1" ht="19.5" customHeight="1" hidden="1">
      <c r="A14" s="46"/>
      <c r="B14" s="47"/>
      <c r="C14" s="90" t="s">
        <v>86</v>
      </c>
      <c r="D14" s="144"/>
      <c r="E14" s="50"/>
    </row>
    <row r="15" spans="1:5" s="51" customFormat="1" ht="19.5" customHeight="1" hidden="1">
      <c r="A15" s="46"/>
      <c r="B15" s="47"/>
      <c r="C15" s="90" t="s">
        <v>4</v>
      </c>
      <c r="D15" s="144"/>
      <c r="E15" s="50"/>
    </row>
    <row r="16" spans="1:5" s="51" customFormat="1" ht="19.5" customHeight="1" hidden="1">
      <c r="A16" s="46"/>
      <c r="B16" s="47"/>
      <c r="C16" s="90" t="s">
        <v>85</v>
      </c>
      <c r="D16" s="144"/>
      <c r="E16" s="50"/>
    </row>
    <row r="17" spans="1:5" s="51" customFormat="1" ht="19.5" customHeight="1" hidden="1">
      <c r="A17" s="46"/>
      <c r="B17" s="47"/>
      <c r="C17" s="90" t="s">
        <v>5</v>
      </c>
      <c r="D17" s="144"/>
      <c r="E17" s="50"/>
    </row>
    <row r="18" spans="1:5" s="51" customFormat="1" ht="19.5" customHeight="1" hidden="1">
      <c r="A18" s="46"/>
      <c r="B18" s="47"/>
      <c r="C18" s="90" t="s">
        <v>39</v>
      </c>
      <c r="D18" s="144"/>
      <c r="E18" s="50"/>
    </row>
    <row r="19" spans="1:5" s="51" customFormat="1" ht="19.5" customHeight="1" hidden="1">
      <c r="A19" s="46"/>
      <c r="B19" s="47"/>
      <c r="C19" s="90" t="s">
        <v>83</v>
      </c>
      <c r="D19" s="144"/>
      <c r="E19" s="50"/>
    </row>
    <row r="20" spans="1:5" s="51" customFormat="1" ht="19.5" customHeight="1" hidden="1">
      <c r="A20" s="46"/>
      <c r="B20" s="47"/>
      <c r="C20" s="90" t="s">
        <v>11</v>
      </c>
      <c r="D20" s="144"/>
      <c r="E20" s="50"/>
    </row>
    <row r="21" spans="1:5" s="51" customFormat="1" ht="19.5" customHeight="1" hidden="1">
      <c r="A21" s="46"/>
      <c r="B21" s="47"/>
      <c r="C21" s="90" t="s">
        <v>87</v>
      </c>
      <c r="D21" s="144"/>
      <c r="E21" s="50"/>
    </row>
    <row r="22" spans="1:5" s="51" customFormat="1" ht="19.5" customHeight="1" hidden="1">
      <c r="A22" s="46"/>
      <c r="B22" s="47"/>
      <c r="C22" s="90" t="s">
        <v>2</v>
      </c>
      <c r="D22" s="144"/>
      <c r="E22" s="50"/>
    </row>
    <row r="23" spans="1:5" s="51" customFormat="1" ht="19.5" customHeight="1" hidden="1">
      <c r="A23" s="46"/>
      <c r="B23" s="47"/>
      <c r="C23" s="90" t="s">
        <v>60</v>
      </c>
      <c r="D23" s="144"/>
      <c r="E23" s="50"/>
    </row>
    <row r="24" spans="1:5" s="51" customFormat="1" ht="19.5" customHeight="1" hidden="1">
      <c r="A24" s="46"/>
      <c r="B24" s="47"/>
      <c r="C24" s="90" t="s">
        <v>84</v>
      </c>
      <c r="D24" s="144"/>
      <c r="E24" s="50"/>
    </row>
    <row r="25" spans="1:5" s="51" customFormat="1" ht="19.5" customHeight="1" hidden="1">
      <c r="A25" s="46"/>
      <c r="B25" s="47"/>
      <c r="C25" s="90" t="s">
        <v>88</v>
      </c>
      <c r="D25" s="144"/>
      <c r="E25" s="50"/>
    </row>
    <row r="26" spans="1:5" s="51" customFormat="1" ht="19.5" customHeight="1" hidden="1">
      <c r="A26" s="46"/>
      <c r="B26" s="47"/>
      <c r="C26" s="90" t="s">
        <v>6</v>
      </c>
      <c r="D26" s="144"/>
      <c r="E26" s="50"/>
    </row>
    <row r="27" spans="1:5" s="51" customFormat="1" ht="19.5" customHeight="1" hidden="1">
      <c r="A27" s="46"/>
      <c r="B27" s="47"/>
      <c r="C27" s="90" t="s">
        <v>7</v>
      </c>
      <c r="D27" s="144"/>
      <c r="E27" s="50"/>
    </row>
    <row r="28" spans="1:5" s="51" customFormat="1" ht="19.5" customHeight="1" hidden="1">
      <c r="A28" s="46"/>
      <c r="B28" s="47"/>
      <c r="C28" s="90" t="s">
        <v>77</v>
      </c>
      <c r="D28" s="144"/>
      <c r="E28" s="50"/>
    </row>
    <row r="29" spans="1:5" s="28" customFormat="1" ht="21.75" customHeight="1">
      <c r="A29" s="43" t="s">
        <v>32</v>
      </c>
      <c r="B29" s="102" t="s">
        <v>381</v>
      </c>
      <c r="C29" s="103"/>
      <c r="D29" s="29">
        <v>1139.16</v>
      </c>
      <c r="E29" s="27"/>
    </row>
    <row r="30" spans="1:5" s="28" customFormat="1" ht="23.25" customHeight="1">
      <c r="A30" s="43" t="s">
        <v>34</v>
      </c>
      <c r="B30" s="102" t="s">
        <v>382</v>
      </c>
      <c r="C30" s="103"/>
      <c r="D30" s="29">
        <v>16271.98</v>
      </c>
      <c r="E30" s="27"/>
    </row>
    <row r="31" spans="1:5" s="28" customFormat="1" ht="22.5" customHeight="1">
      <c r="A31" s="22" t="s">
        <v>24</v>
      </c>
      <c r="B31" s="122" t="s">
        <v>29</v>
      </c>
      <c r="C31" s="123"/>
      <c r="D31" s="52">
        <v>0</v>
      </c>
      <c r="E31" s="27"/>
    </row>
    <row r="32" spans="1:5" s="51" customFormat="1" ht="26.25" customHeight="1" hidden="1">
      <c r="A32" s="46"/>
      <c r="B32" s="46"/>
      <c r="C32" s="54" t="s">
        <v>3</v>
      </c>
      <c r="D32" s="49"/>
      <c r="E32" s="50"/>
    </row>
    <row r="33" spans="1:5" s="51" customFormat="1" ht="26.25" customHeight="1" hidden="1">
      <c r="A33" s="46"/>
      <c r="B33" s="46"/>
      <c r="C33" s="54" t="s">
        <v>76</v>
      </c>
      <c r="D33" s="49"/>
      <c r="E33" s="50"/>
    </row>
    <row r="34" spans="1:5" s="51" customFormat="1" ht="26.25" customHeight="1" hidden="1">
      <c r="A34" s="46"/>
      <c r="B34" s="46"/>
      <c r="C34" s="54" t="s">
        <v>86</v>
      </c>
      <c r="D34" s="49"/>
      <c r="E34" s="50"/>
    </row>
    <row r="35" spans="1:5" s="51" customFormat="1" ht="26.25" customHeight="1" hidden="1">
      <c r="A35" s="46"/>
      <c r="B35" s="46"/>
      <c r="C35" s="54" t="s">
        <v>4</v>
      </c>
      <c r="D35" s="49"/>
      <c r="E35" s="50"/>
    </row>
    <row r="36" spans="1:5" s="51" customFormat="1" ht="26.25" customHeight="1" hidden="1">
      <c r="A36" s="46"/>
      <c r="B36" s="46"/>
      <c r="C36" s="54" t="s">
        <v>85</v>
      </c>
      <c r="D36" s="49"/>
      <c r="E36" s="50"/>
    </row>
    <row r="37" spans="1:5" s="51" customFormat="1" ht="26.25" customHeight="1" hidden="1">
      <c r="A37" s="46"/>
      <c r="B37" s="46"/>
      <c r="C37" s="54" t="s">
        <v>5</v>
      </c>
      <c r="D37" s="49"/>
      <c r="E37" s="50"/>
    </row>
    <row r="38" spans="1:5" s="51" customFormat="1" ht="26.25" customHeight="1" hidden="1">
      <c r="A38" s="46"/>
      <c r="B38" s="46"/>
      <c r="C38" s="54" t="s">
        <v>39</v>
      </c>
      <c r="D38" s="49"/>
      <c r="E38" s="50"/>
    </row>
    <row r="39" spans="1:5" s="51" customFormat="1" ht="26.25" customHeight="1" hidden="1">
      <c r="A39" s="46"/>
      <c r="B39" s="46"/>
      <c r="C39" s="54" t="s">
        <v>83</v>
      </c>
      <c r="D39" s="49"/>
      <c r="E39" s="50"/>
    </row>
    <row r="40" spans="1:5" s="51" customFormat="1" ht="26.25" customHeight="1" hidden="1">
      <c r="A40" s="46"/>
      <c r="B40" s="46"/>
      <c r="C40" s="54" t="s">
        <v>61</v>
      </c>
      <c r="D40" s="49"/>
      <c r="E40" s="50"/>
    </row>
    <row r="41" spans="1:5" s="51" customFormat="1" ht="26.25" customHeight="1" hidden="1">
      <c r="A41" s="46"/>
      <c r="B41" s="46"/>
      <c r="C41" s="54" t="s">
        <v>87</v>
      </c>
      <c r="D41" s="49"/>
      <c r="E41" s="50"/>
    </row>
    <row r="42" spans="1:5" s="51" customFormat="1" ht="26.25" customHeight="1" hidden="1">
      <c r="A42" s="46"/>
      <c r="B42" s="46"/>
      <c r="C42" s="54" t="s">
        <v>2</v>
      </c>
      <c r="D42" s="49"/>
      <c r="E42" s="50"/>
    </row>
    <row r="43" spans="1:5" s="51" customFormat="1" ht="26.25" customHeight="1" hidden="1">
      <c r="A43" s="46"/>
      <c r="B43" s="46"/>
      <c r="C43" s="54" t="s">
        <v>60</v>
      </c>
      <c r="D43" s="49"/>
      <c r="E43" s="50"/>
    </row>
    <row r="44" spans="1:5" s="51" customFormat="1" ht="26.25" customHeight="1" hidden="1">
      <c r="A44" s="46"/>
      <c r="B44" s="46"/>
      <c r="C44" s="54" t="s">
        <v>84</v>
      </c>
      <c r="D44" s="49"/>
      <c r="E44" s="50"/>
    </row>
    <row r="45" spans="1:5" s="51" customFormat="1" ht="26.25" customHeight="1" hidden="1">
      <c r="A45" s="46"/>
      <c r="B45" s="46"/>
      <c r="C45" s="54" t="s">
        <v>88</v>
      </c>
      <c r="D45" s="49"/>
      <c r="E45" s="50"/>
    </row>
    <row r="46" spans="1:5" s="51" customFormat="1" ht="26.25" customHeight="1" hidden="1">
      <c r="A46" s="46"/>
      <c r="B46" s="46"/>
      <c r="C46" s="54" t="s">
        <v>6</v>
      </c>
      <c r="D46" s="49"/>
      <c r="E46" s="50"/>
    </row>
    <row r="47" spans="1:5" s="51" customFormat="1" ht="26.25" customHeight="1" hidden="1">
      <c r="A47" s="46"/>
      <c r="B47" s="46"/>
      <c r="C47" s="54" t="s">
        <v>7</v>
      </c>
      <c r="D47" s="49"/>
      <c r="E47" s="50"/>
    </row>
    <row r="48" spans="1:5" s="51" customFormat="1" ht="26.25" customHeight="1" hidden="1">
      <c r="A48" s="46"/>
      <c r="B48" s="46"/>
      <c r="C48" s="54" t="s">
        <v>77</v>
      </c>
      <c r="D48" s="49"/>
      <c r="E48" s="50"/>
    </row>
    <row r="49" spans="1:5" s="28" customFormat="1" ht="21.75" customHeight="1" hidden="1">
      <c r="A49" s="22" t="s">
        <v>24</v>
      </c>
      <c r="B49" s="122" t="s">
        <v>8</v>
      </c>
      <c r="C49" s="123"/>
      <c r="D49" s="45">
        <f>SUM(D50:D68)</f>
        <v>0</v>
      </c>
      <c r="E49" s="27"/>
    </row>
    <row r="50" spans="1:5" s="51" customFormat="1" ht="21.75" customHeight="1" hidden="1">
      <c r="A50" s="46"/>
      <c r="B50" s="46"/>
      <c r="C50" s="145" t="s">
        <v>3</v>
      </c>
      <c r="D50" s="49"/>
      <c r="E50" s="50"/>
    </row>
    <row r="51" spans="1:5" s="51" customFormat="1" ht="21.75" customHeight="1" hidden="1">
      <c r="A51" s="46"/>
      <c r="B51" s="46"/>
      <c r="C51" s="85" t="s">
        <v>76</v>
      </c>
      <c r="D51" s="49"/>
      <c r="E51" s="50"/>
    </row>
    <row r="52" spans="1:5" s="51" customFormat="1" ht="21.75" customHeight="1" hidden="1">
      <c r="A52" s="46"/>
      <c r="B52" s="46"/>
      <c r="C52" s="85" t="s">
        <v>86</v>
      </c>
      <c r="D52" s="49"/>
      <c r="E52" s="50"/>
    </row>
    <row r="53" spans="1:5" s="51" customFormat="1" ht="21.75" customHeight="1" hidden="1">
      <c r="A53" s="46"/>
      <c r="B53" s="46"/>
      <c r="C53" s="85" t="s">
        <v>4</v>
      </c>
      <c r="D53" s="144"/>
      <c r="E53" s="50"/>
    </row>
    <row r="54" spans="1:5" s="51" customFormat="1" ht="21.75" customHeight="1" hidden="1">
      <c r="A54" s="46"/>
      <c r="B54" s="84"/>
      <c r="C54" s="85" t="s">
        <v>85</v>
      </c>
      <c r="D54" s="144"/>
      <c r="E54" s="50"/>
    </row>
    <row r="55" spans="1:5" s="51" customFormat="1" ht="21.75" customHeight="1" hidden="1">
      <c r="A55" s="46"/>
      <c r="B55" s="84"/>
      <c r="C55" s="85" t="s">
        <v>5</v>
      </c>
      <c r="D55" s="144"/>
      <c r="E55" s="50"/>
    </row>
    <row r="56" spans="1:5" s="51" customFormat="1" ht="21.75" customHeight="1" hidden="1">
      <c r="A56" s="46"/>
      <c r="B56" s="84"/>
      <c r="C56" s="85" t="s">
        <v>39</v>
      </c>
      <c r="D56" s="144"/>
      <c r="E56" s="50"/>
    </row>
    <row r="57" spans="1:5" s="51" customFormat="1" ht="21.75" customHeight="1" hidden="1">
      <c r="A57" s="46"/>
      <c r="B57" s="84"/>
      <c r="C57" s="85" t="s">
        <v>83</v>
      </c>
      <c r="D57" s="144"/>
      <c r="E57" s="50"/>
    </row>
    <row r="58" spans="1:5" s="51" customFormat="1" ht="21.75" customHeight="1" hidden="1">
      <c r="A58" s="46"/>
      <c r="B58" s="84"/>
      <c r="C58" s="85" t="s">
        <v>7</v>
      </c>
      <c r="D58" s="144"/>
      <c r="E58" s="50"/>
    </row>
    <row r="59" spans="1:5" s="51" customFormat="1" ht="21.75" customHeight="1" hidden="1">
      <c r="A59" s="46"/>
      <c r="B59" s="84"/>
      <c r="C59" s="85" t="s">
        <v>88</v>
      </c>
      <c r="D59" s="144"/>
      <c r="E59" s="50"/>
    </row>
    <row r="60" spans="1:5" s="51" customFormat="1" ht="21.75" customHeight="1" hidden="1">
      <c r="A60" s="46"/>
      <c r="B60" s="84"/>
      <c r="C60" s="85" t="s">
        <v>61</v>
      </c>
      <c r="D60" s="144"/>
      <c r="E60" s="50"/>
    </row>
    <row r="61" spans="1:5" s="51" customFormat="1" ht="21.75" customHeight="1" hidden="1">
      <c r="A61" s="46"/>
      <c r="B61" s="84"/>
      <c r="C61" s="85" t="s">
        <v>87</v>
      </c>
      <c r="D61" s="144"/>
      <c r="E61" s="50"/>
    </row>
    <row r="62" spans="1:5" s="51" customFormat="1" ht="21.75" customHeight="1" hidden="1">
      <c r="A62" s="46"/>
      <c r="B62" s="84"/>
      <c r="C62" s="85" t="s">
        <v>2</v>
      </c>
      <c r="D62" s="144"/>
      <c r="E62" s="50"/>
    </row>
    <row r="63" spans="1:5" s="51" customFormat="1" ht="21.75" customHeight="1" hidden="1">
      <c r="A63" s="46"/>
      <c r="B63" s="84"/>
      <c r="C63" s="85" t="s">
        <v>60</v>
      </c>
      <c r="D63" s="144"/>
      <c r="E63" s="50"/>
    </row>
    <row r="64" spans="1:5" s="51" customFormat="1" ht="21.75" customHeight="1" hidden="1">
      <c r="A64" s="46"/>
      <c r="B64" s="84"/>
      <c r="C64" s="85" t="s">
        <v>84</v>
      </c>
      <c r="D64" s="144"/>
      <c r="E64" s="50"/>
    </row>
    <row r="65" spans="1:5" s="51" customFormat="1" ht="21.75" customHeight="1" hidden="1">
      <c r="A65" s="46"/>
      <c r="B65" s="84"/>
      <c r="C65" s="85" t="s">
        <v>88</v>
      </c>
      <c r="D65" s="144"/>
      <c r="E65" s="50"/>
    </row>
    <row r="66" spans="1:5" s="51" customFormat="1" ht="21.75" customHeight="1" hidden="1">
      <c r="A66" s="46"/>
      <c r="B66" s="84"/>
      <c r="C66" s="85" t="s">
        <v>6</v>
      </c>
      <c r="D66" s="144"/>
      <c r="E66" s="50"/>
    </row>
    <row r="67" spans="1:5" s="51" customFormat="1" ht="21.75" customHeight="1" hidden="1">
      <c r="A67" s="46"/>
      <c r="B67" s="84"/>
      <c r="C67" s="85" t="s">
        <v>7</v>
      </c>
      <c r="D67" s="144"/>
      <c r="E67" s="50"/>
    </row>
    <row r="68" spans="1:5" s="51" customFormat="1" ht="21.75" customHeight="1" hidden="1">
      <c r="A68" s="46"/>
      <c r="B68" s="84"/>
      <c r="C68" s="85" t="s">
        <v>77</v>
      </c>
      <c r="D68" s="144"/>
      <c r="E68" s="50"/>
    </row>
    <row r="69" spans="1:5" s="28" customFormat="1" ht="26.25" customHeight="1" hidden="1">
      <c r="A69" s="22"/>
      <c r="B69" s="122" t="s">
        <v>9</v>
      </c>
      <c r="C69" s="123"/>
      <c r="D69" s="45">
        <f>SUM(D70:D86)</f>
        <v>0</v>
      </c>
      <c r="E69" s="27"/>
    </row>
    <row r="70" spans="1:5" s="51" customFormat="1" ht="26.25" customHeight="1" hidden="1">
      <c r="A70" s="46"/>
      <c r="B70" s="84"/>
      <c r="C70" s="85" t="s">
        <v>3</v>
      </c>
      <c r="D70" s="144"/>
      <c r="E70" s="50"/>
    </row>
    <row r="71" spans="1:5" s="51" customFormat="1" ht="26.25" customHeight="1" hidden="1">
      <c r="A71" s="46"/>
      <c r="B71" s="84"/>
      <c r="C71" s="85" t="s">
        <v>76</v>
      </c>
      <c r="D71" s="144"/>
      <c r="E71" s="50"/>
    </row>
    <row r="72" spans="1:5" s="51" customFormat="1" ht="26.25" customHeight="1" hidden="1">
      <c r="A72" s="46"/>
      <c r="B72" s="84"/>
      <c r="C72" s="85" t="s">
        <v>86</v>
      </c>
      <c r="D72" s="144"/>
      <c r="E72" s="50"/>
    </row>
    <row r="73" spans="1:5" s="51" customFormat="1" ht="26.25" customHeight="1" hidden="1">
      <c r="A73" s="46"/>
      <c r="B73" s="84"/>
      <c r="C73" s="85" t="s">
        <v>4</v>
      </c>
      <c r="D73" s="144"/>
      <c r="E73" s="50"/>
    </row>
    <row r="74" spans="1:5" s="51" customFormat="1" ht="26.25" customHeight="1" hidden="1">
      <c r="A74" s="46"/>
      <c r="B74" s="84"/>
      <c r="C74" s="85" t="s">
        <v>85</v>
      </c>
      <c r="D74" s="144"/>
      <c r="E74" s="50"/>
    </row>
    <row r="75" spans="1:5" s="51" customFormat="1" ht="26.25" customHeight="1" hidden="1">
      <c r="A75" s="46"/>
      <c r="B75" s="84"/>
      <c r="C75" s="85" t="s">
        <v>5</v>
      </c>
      <c r="D75" s="144"/>
      <c r="E75" s="50"/>
    </row>
    <row r="76" spans="1:5" s="51" customFormat="1" ht="26.25" customHeight="1" hidden="1">
      <c r="A76" s="46"/>
      <c r="B76" s="84"/>
      <c r="C76" s="85" t="s">
        <v>39</v>
      </c>
      <c r="D76" s="144"/>
      <c r="E76" s="50"/>
    </row>
    <row r="77" spans="1:5" s="51" customFormat="1" ht="26.25" customHeight="1" hidden="1">
      <c r="A77" s="46"/>
      <c r="B77" s="84"/>
      <c r="C77" s="85" t="s">
        <v>83</v>
      </c>
      <c r="D77" s="144"/>
      <c r="E77" s="50"/>
    </row>
    <row r="78" spans="1:5" s="51" customFormat="1" ht="26.25" customHeight="1" hidden="1">
      <c r="A78" s="46"/>
      <c r="B78" s="84"/>
      <c r="C78" s="85" t="s">
        <v>61</v>
      </c>
      <c r="D78" s="144"/>
      <c r="E78" s="50"/>
    </row>
    <row r="79" spans="1:5" s="51" customFormat="1" ht="26.25" customHeight="1" hidden="1">
      <c r="A79" s="46"/>
      <c r="B79" s="84"/>
      <c r="C79" s="85" t="s">
        <v>87</v>
      </c>
      <c r="D79" s="144"/>
      <c r="E79" s="50"/>
    </row>
    <row r="80" spans="1:5" s="51" customFormat="1" ht="26.25" customHeight="1" hidden="1">
      <c r="A80" s="46"/>
      <c r="B80" s="84"/>
      <c r="C80" s="85" t="s">
        <v>2</v>
      </c>
      <c r="D80" s="144"/>
      <c r="E80" s="50"/>
    </row>
    <row r="81" spans="1:5" s="51" customFormat="1" ht="26.25" customHeight="1" hidden="1">
      <c r="A81" s="46"/>
      <c r="B81" s="84"/>
      <c r="C81" s="85" t="s">
        <v>60</v>
      </c>
      <c r="D81" s="144"/>
      <c r="E81" s="50"/>
    </row>
    <row r="82" spans="1:5" s="51" customFormat="1" ht="26.25" customHeight="1" hidden="1">
      <c r="A82" s="46"/>
      <c r="B82" s="84"/>
      <c r="C82" s="85" t="s">
        <v>84</v>
      </c>
      <c r="D82" s="144"/>
      <c r="E82" s="50"/>
    </row>
    <row r="83" spans="1:5" s="51" customFormat="1" ht="26.25" customHeight="1" hidden="1">
      <c r="A83" s="46"/>
      <c r="B83" s="84"/>
      <c r="C83" s="85" t="s">
        <v>88</v>
      </c>
      <c r="D83" s="144"/>
      <c r="E83" s="50"/>
    </row>
    <row r="84" spans="1:5" s="51" customFormat="1" ht="26.25" customHeight="1" hidden="1">
      <c r="A84" s="46"/>
      <c r="B84" s="84"/>
      <c r="C84" s="85" t="s">
        <v>6</v>
      </c>
      <c r="D84" s="144"/>
      <c r="E84" s="50"/>
    </row>
    <row r="85" spans="1:5" s="51" customFormat="1" ht="26.25" customHeight="1" hidden="1">
      <c r="A85" s="46"/>
      <c r="B85" s="84"/>
      <c r="C85" s="85" t="s">
        <v>7</v>
      </c>
      <c r="D85" s="144"/>
      <c r="E85" s="50"/>
    </row>
    <row r="86" spans="1:5" s="51" customFormat="1" ht="26.25" customHeight="1" hidden="1">
      <c r="A86" s="46"/>
      <c r="B86" s="84"/>
      <c r="C86" s="85" t="s">
        <v>77</v>
      </c>
      <c r="D86" s="144"/>
      <c r="E86" s="50"/>
    </row>
    <row r="87" spans="1:5" s="28" customFormat="1" ht="26.25" customHeight="1" hidden="1">
      <c r="A87" s="30"/>
      <c r="B87" s="122" t="s">
        <v>10</v>
      </c>
      <c r="C87" s="123"/>
      <c r="D87" s="52">
        <f>SUM(D88:D104)</f>
        <v>0</v>
      </c>
      <c r="E87" s="27"/>
    </row>
    <row r="88" spans="1:5" s="51" customFormat="1" ht="26.25" customHeight="1" hidden="1">
      <c r="A88" s="46"/>
      <c r="B88" s="146"/>
      <c r="C88" s="145" t="s">
        <v>3</v>
      </c>
      <c r="D88" s="144"/>
      <c r="E88" s="50"/>
    </row>
    <row r="89" spans="1:5" s="51" customFormat="1" ht="26.25" customHeight="1" hidden="1">
      <c r="A89" s="46"/>
      <c r="B89" s="146"/>
      <c r="C89" s="145" t="s">
        <v>76</v>
      </c>
      <c r="D89" s="144"/>
      <c r="E89" s="50"/>
    </row>
    <row r="90" spans="1:5" s="51" customFormat="1" ht="26.25" customHeight="1" hidden="1">
      <c r="A90" s="46"/>
      <c r="B90" s="146"/>
      <c r="C90" s="145" t="s">
        <v>86</v>
      </c>
      <c r="D90" s="144"/>
      <c r="E90" s="50"/>
    </row>
    <row r="91" spans="1:5" s="51" customFormat="1" ht="26.25" customHeight="1" hidden="1">
      <c r="A91" s="46"/>
      <c r="B91" s="146"/>
      <c r="C91" s="145" t="s">
        <v>4</v>
      </c>
      <c r="D91" s="144"/>
      <c r="E91" s="50"/>
    </row>
    <row r="92" spans="1:5" s="51" customFormat="1" ht="26.25" customHeight="1" hidden="1">
      <c r="A92" s="46"/>
      <c r="B92" s="146"/>
      <c r="C92" s="145" t="s">
        <v>85</v>
      </c>
      <c r="D92" s="144"/>
      <c r="E92" s="50"/>
    </row>
    <row r="93" spans="1:5" s="51" customFormat="1" ht="26.25" customHeight="1" hidden="1">
      <c r="A93" s="46"/>
      <c r="B93" s="146"/>
      <c r="C93" s="145" t="s">
        <v>5</v>
      </c>
      <c r="D93" s="144"/>
      <c r="E93" s="50"/>
    </row>
    <row r="94" spans="1:5" s="51" customFormat="1" ht="26.25" customHeight="1" hidden="1">
      <c r="A94" s="46"/>
      <c r="B94" s="146"/>
      <c r="C94" s="145" t="s">
        <v>39</v>
      </c>
      <c r="D94" s="144"/>
      <c r="E94" s="50"/>
    </row>
    <row r="95" spans="1:5" s="51" customFormat="1" ht="26.25" customHeight="1" hidden="1">
      <c r="A95" s="46"/>
      <c r="B95" s="146"/>
      <c r="C95" s="145" t="s">
        <v>83</v>
      </c>
      <c r="D95" s="144"/>
      <c r="E95" s="50"/>
    </row>
    <row r="96" spans="1:5" s="51" customFormat="1" ht="26.25" customHeight="1" hidden="1">
      <c r="A96" s="46"/>
      <c r="B96" s="146"/>
      <c r="C96" s="145" t="s">
        <v>61</v>
      </c>
      <c r="D96" s="144"/>
      <c r="E96" s="50"/>
    </row>
    <row r="97" spans="1:5" s="51" customFormat="1" ht="26.25" customHeight="1" hidden="1">
      <c r="A97" s="46"/>
      <c r="B97" s="146"/>
      <c r="C97" s="145" t="s">
        <v>87</v>
      </c>
      <c r="D97" s="144"/>
      <c r="E97" s="50"/>
    </row>
    <row r="98" spans="1:5" s="51" customFormat="1" ht="26.25" customHeight="1" hidden="1">
      <c r="A98" s="46"/>
      <c r="B98" s="146"/>
      <c r="C98" s="145" t="s">
        <v>2</v>
      </c>
      <c r="D98" s="144"/>
      <c r="E98" s="50"/>
    </row>
    <row r="99" spans="1:5" s="51" customFormat="1" ht="26.25" customHeight="1" hidden="1">
      <c r="A99" s="46"/>
      <c r="B99" s="146"/>
      <c r="C99" s="145" t="s">
        <v>60</v>
      </c>
      <c r="D99" s="144"/>
      <c r="E99" s="50"/>
    </row>
    <row r="100" spans="1:5" s="51" customFormat="1" ht="26.25" customHeight="1" hidden="1">
      <c r="A100" s="46"/>
      <c r="B100" s="146"/>
      <c r="C100" s="145" t="s">
        <v>84</v>
      </c>
      <c r="D100" s="144"/>
      <c r="E100" s="50"/>
    </row>
    <row r="101" spans="1:5" s="51" customFormat="1" ht="26.25" customHeight="1" hidden="1">
      <c r="A101" s="46"/>
      <c r="B101" s="146"/>
      <c r="C101" s="145" t="s">
        <v>88</v>
      </c>
      <c r="D101" s="144"/>
      <c r="E101" s="50"/>
    </row>
    <row r="102" spans="1:5" s="51" customFormat="1" ht="26.25" customHeight="1" hidden="1">
      <c r="A102" s="46"/>
      <c r="B102" s="146"/>
      <c r="C102" s="145" t="s">
        <v>6</v>
      </c>
      <c r="D102" s="144"/>
      <c r="E102" s="50"/>
    </row>
    <row r="103" spans="1:5" s="51" customFormat="1" ht="26.25" customHeight="1" hidden="1">
      <c r="A103" s="46"/>
      <c r="B103" s="146"/>
      <c r="C103" s="145" t="s">
        <v>7</v>
      </c>
      <c r="D103" s="144"/>
      <c r="E103" s="50"/>
    </row>
    <row r="104" spans="1:5" s="51" customFormat="1" ht="26.25" customHeight="1" hidden="1">
      <c r="A104" s="46"/>
      <c r="B104" s="146"/>
      <c r="C104" s="145" t="s">
        <v>77</v>
      </c>
      <c r="D104" s="144"/>
      <c r="E104" s="50"/>
    </row>
    <row r="105" spans="1:8" s="28" customFormat="1" ht="26.25" customHeight="1" hidden="1">
      <c r="A105" s="22"/>
      <c r="B105" s="122" t="s">
        <v>0</v>
      </c>
      <c r="C105" s="123"/>
      <c r="D105" s="52">
        <f>SUM(D106:D122)</f>
        <v>0</v>
      </c>
      <c r="E105" s="27"/>
      <c r="G105" s="32"/>
      <c r="H105" s="32"/>
    </row>
    <row r="106" spans="1:5" s="51" customFormat="1" ht="26.25" customHeight="1" hidden="1">
      <c r="A106" s="46"/>
      <c r="B106" s="146"/>
      <c r="C106" s="145" t="s">
        <v>3</v>
      </c>
      <c r="D106" s="144"/>
      <c r="E106" s="50"/>
    </row>
    <row r="107" spans="1:5" s="51" customFormat="1" ht="26.25" customHeight="1" hidden="1">
      <c r="A107" s="46"/>
      <c r="B107" s="146"/>
      <c r="C107" s="145" t="s">
        <v>76</v>
      </c>
      <c r="D107" s="144"/>
      <c r="E107" s="50"/>
    </row>
    <row r="108" spans="1:5" s="51" customFormat="1" ht="26.25" customHeight="1" hidden="1">
      <c r="A108" s="46"/>
      <c r="B108" s="146"/>
      <c r="C108" s="145" t="s">
        <v>86</v>
      </c>
      <c r="D108" s="144"/>
      <c r="E108" s="50"/>
    </row>
    <row r="109" spans="1:5" s="51" customFormat="1" ht="26.25" customHeight="1" hidden="1">
      <c r="A109" s="46"/>
      <c r="B109" s="146"/>
      <c r="C109" s="145" t="s">
        <v>4</v>
      </c>
      <c r="D109" s="144"/>
      <c r="E109" s="50"/>
    </row>
    <row r="110" spans="1:5" s="51" customFormat="1" ht="26.25" customHeight="1" hidden="1">
      <c r="A110" s="46"/>
      <c r="B110" s="146"/>
      <c r="C110" s="145" t="s">
        <v>85</v>
      </c>
      <c r="D110" s="144"/>
      <c r="E110" s="50"/>
    </row>
    <row r="111" spans="1:5" s="51" customFormat="1" ht="26.25" customHeight="1" hidden="1">
      <c r="A111" s="46"/>
      <c r="B111" s="146"/>
      <c r="C111" s="145" t="s">
        <v>5</v>
      </c>
      <c r="D111" s="144"/>
      <c r="E111" s="50"/>
    </row>
    <row r="112" spans="1:5" s="51" customFormat="1" ht="26.25" customHeight="1" hidden="1">
      <c r="A112" s="46"/>
      <c r="B112" s="146"/>
      <c r="C112" s="145" t="s">
        <v>39</v>
      </c>
      <c r="D112" s="144"/>
      <c r="E112" s="50"/>
    </row>
    <row r="113" spans="1:5" s="51" customFormat="1" ht="26.25" customHeight="1" hidden="1">
      <c r="A113" s="46"/>
      <c r="B113" s="146"/>
      <c r="C113" s="145" t="s">
        <v>83</v>
      </c>
      <c r="D113" s="144"/>
      <c r="E113" s="50"/>
    </row>
    <row r="114" spans="1:5" s="51" customFormat="1" ht="26.25" customHeight="1" hidden="1">
      <c r="A114" s="46"/>
      <c r="B114" s="146"/>
      <c r="C114" s="145" t="s">
        <v>61</v>
      </c>
      <c r="D114" s="144"/>
      <c r="E114" s="50"/>
    </row>
    <row r="115" spans="1:5" s="51" customFormat="1" ht="26.25" customHeight="1" hidden="1">
      <c r="A115" s="46"/>
      <c r="B115" s="146"/>
      <c r="C115" s="145" t="s">
        <v>87</v>
      </c>
      <c r="D115" s="144"/>
      <c r="E115" s="50"/>
    </row>
    <row r="116" spans="1:5" s="51" customFormat="1" ht="26.25" customHeight="1" hidden="1">
      <c r="A116" s="46"/>
      <c r="B116" s="146"/>
      <c r="C116" s="145" t="s">
        <v>2</v>
      </c>
      <c r="D116" s="144"/>
      <c r="E116" s="50"/>
    </row>
    <row r="117" spans="1:5" s="51" customFormat="1" ht="26.25" customHeight="1" hidden="1">
      <c r="A117" s="46"/>
      <c r="B117" s="146"/>
      <c r="C117" s="145" t="s">
        <v>60</v>
      </c>
      <c r="D117" s="144"/>
      <c r="E117" s="50"/>
    </row>
    <row r="118" spans="1:5" s="51" customFormat="1" ht="26.25" customHeight="1" hidden="1">
      <c r="A118" s="46"/>
      <c r="B118" s="146"/>
      <c r="C118" s="145" t="s">
        <v>84</v>
      </c>
      <c r="D118" s="144"/>
      <c r="E118" s="50"/>
    </row>
    <row r="119" spans="1:5" s="51" customFormat="1" ht="26.25" customHeight="1" hidden="1">
      <c r="A119" s="46"/>
      <c r="B119" s="146"/>
      <c r="C119" s="145" t="s">
        <v>88</v>
      </c>
      <c r="D119" s="144"/>
      <c r="E119" s="50"/>
    </row>
    <row r="120" spans="1:5" s="51" customFormat="1" ht="26.25" customHeight="1" hidden="1">
      <c r="A120" s="46"/>
      <c r="B120" s="146"/>
      <c r="C120" s="145" t="s">
        <v>6</v>
      </c>
      <c r="D120" s="144"/>
      <c r="E120" s="50"/>
    </row>
    <row r="121" spans="1:5" s="51" customFormat="1" ht="26.25" customHeight="1" hidden="1">
      <c r="A121" s="46"/>
      <c r="B121" s="146"/>
      <c r="C121" s="145" t="s">
        <v>7</v>
      </c>
      <c r="D121" s="144"/>
      <c r="E121" s="50"/>
    </row>
    <row r="122" spans="1:5" s="51" customFormat="1" ht="26.25" customHeight="1" hidden="1">
      <c r="A122" s="46"/>
      <c r="B122" s="47"/>
      <c r="C122" s="48" t="s">
        <v>77</v>
      </c>
      <c r="D122" s="49"/>
      <c r="E122" s="50"/>
    </row>
    <row r="123" spans="1:5" s="28" customFormat="1" ht="26.25" customHeight="1" hidden="1">
      <c r="A123" s="24" t="s">
        <v>72</v>
      </c>
      <c r="B123" s="198" t="s">
        <v>125</v>
      </c>
      <c r="C123" s="80" t="s">
        <v>354</v>
      </c>
      <c r="D123" s="42"/>
      <c r="E123" s="27"/>
    </row>
    <row r="124" spans="1:5" s="34" customFormat="1" ht="36" customHeight="1" hidden="1">
      <c r="A124" s="22"/>
      <c r="B124" s="198" t="s">
        <v>125</v>
      </c>
      <c r="C124" s="80" t="s">
        <v>355</v>
      </c>
      <c r="D124" s="42"/>
      <c r="E124" s="33"/>
    </row>
    <row r="125" spans="1:5" s="34" customFormat="1" ht="26.25" customHeight="1">
      <c r="A125" s="61" t="s">
        <v>21</v>
      </c>
      <c r="B125" s="98" t="s">
        <v>73</v>
      </c>
      <c r="C125" s="99"/>
      <c r="D125" s="62">
        <f>SUM(D126:D141)</f>
        <v>176598.75999999998</v>
      </c>
      <c r="E125" s="33"/>
    </row>
    <row r="126" spans="1:5" s="78" customFormat="1" ht="42" customHeight="1">
      <c r="A126" s="148" t="s">
        <v>61</v>
      </c>
      <c r="B126" s="121" t="s">
        <v>383</v>
      </c>
      <c r="C126" s="121"/>
      <c r="D126" s="79">
        <v>140734</v>
      </c>
      <c r="E126" s="77"/>
    </row>
    <row r="127" spans="1:5" s="34" customFormat="1" ht="20.25" customHeight="1" hidden="1">
      <c r="A127" s="164"/>
      <c r="B127" s="121" t="s">
        <v>340</v>
      </c>
      <c r="C127" s="121"/>
      <c r="D127" s="31"/>
      <c r="E127" s="35"/>
    </row>
    <row r="128" spans="1:5" s="34" customFormat="1" ht="19.5" customHeight="1">
      <c r="A128" s="199" t="s">
        <v>39</v>
      </c>
      <c r="B128" s="130" t="s">
        <v>384</v>
      </c>
      <c r="C128" s="182"/>
      <c r="D128" s="76">
        <v>1422.9</v>
      </c>
      <c r="E128" s="35"/>
    </row>
    <row r="129" spans="1:5" s="34" customFormat="1" ht="37.5">
      <c r="A129" s="93" t="s">
        <v>77</v>
      </c>
      <c r="B129" s="130" t="s">
        <v>279</v>
      </c>
      <c r="C129" s="182"/>
      <c r="D129" s="76">
        <v>34350</v>
      </c>
      <c r="E129" s="35"/>
    </row>
    <row r="130" spans="1:5" s="34" customFormat="1" ht="18.75" hidden="1">
      <c r="A130" s="93" t="s">
        <v>151</v>
      </c>
      <c r="B130" s="130" t="s">
        <v>59</v>
      </c>
      <c r="C130" s="182"/>
      <c r="D130" s="76"/>
      <c r="E130" s="35"/>
    </row>
    <row r="131" spans="1:5" s="34" customFormat="1" ht="18.75" hidden="1">
      <c r="A131" s="148" t="s">
        <v>78</v>
      </c>
      <c r="B131" s="130" t="s">
        <v>362</v>
      </c>
      <c r="C131" s="182"/>
      <c r="D131" s="76"/>
      <c r="E131" s="35"/>
    </row>
    <row r="132" spans="1:5" s="34" customFormat="1" ht="18.75" hidden="1">
      <c r="A132" s="163"/>
      <c r="B132" s="130" t="s">
        <v>363</v>
      </c>
      <c r="C132" s="182"/>
      <c r="D132" s="76"/>
      <c r="E132" s="35"/>
    </row>
    <row r="133" spans="1:5" s="34" customFormat="1" ht="18.75" hidden="1">
      <c r="A133" s="163"/>
      <c r="B133" s="130" t="s">
        <v>108</v>
      </c>
      <c r="C133" s="182"/>
      <c r="D133" s="76"/>
      <c r="E133" s="35"/>
    </row>
    <row r="134" spans="1:5" s="34" customFormat="1" ht="18.75" hidden="1">
      <c r="A134" s="163"/>
      <c r="B134" s="130" t="s">
        <v>364</v>
      </c>
      <c r="C134" s="182"/>
      <c r="D134" s="76"/>
      <c r="E134" s="35"/>
    </row>
    <row r="135" spans="1:5" s="34" customFormat="1" ht="18.75" hidden="1">
      <c r="A135" s="163"/>
      <c r="B135" s="130" t="s">
        <v>365</v>
      </c>
      <c r="C135" s="182"/>
      <c r="D135" s="76"/>
      <c r="E135" s="35"/>
    </row>
    <row r="136" spans="1:5" s="34" customFormat="1" ht="18.75" hidden="1">
      <c r="A136" s="163"/>
      <c r="B136" s="130" t="s">
        <v>366</v>
      </c>
      <c r="C136" s="182"/>
      <c r="D136" s="76"/>
      <c r="E136" s="35"/>
    </row>
    <row r="137" spans="1:5" s="34" customFormat="1" ht="18.75" hidden="1">
      <c r="A137" s="149"/>
      <c r="B137" s="130" t="s">
        <v>367</v>
      </c>
      <c r="C137" s="182"/>
      <c r="D137" s="76"/>
      <c r="E137" s="35"/>
    </row>
    <row r="138" spans="1:5" s="34" customFormat="1" ht="21" customHeight="1">
      <c r="A138" s="55" t="s">
        <v>138</v>
      </c>
      <c r="B138" s="130" t="s">
        <v>385</v>
      </c>
      <c r="C138" s="131"/>
      <c r="D138" s="76">
        <v>91.86</v>
      </c>
      <c r="E138" s="35"/>
    </row>
    <row r="139" spans="1:5" s="34" customFormat="1" ht="18.75" hidden="1">
      <c r="A139" s="55"/>
      <c r="B139" s="141"/>
      <c r="C139" s="141"/>
      <c r="D139" s="188"/>
      <c r="E139" s="35"/>
    </row>
    <row r="140" spans="1:5" s="34" customFormat="1" ht="18.75" hidden="1">
      <c r="A140" s="55"/>
      <c r="B140" s="130"/>
      <c r="C140" s="182"/>
      <c r="D140" s="188"/>
      <c r="E140" s="35"/>
    </row>
    <row r="141" spans="1:5" s="34" customFormat="1" ht="54.75" customHeight="1" hidden="1">
      <c r="A141" s="55"/>
      <c r="B141" s="141"/>
      <c r="C141" s="141"/>
      <c r="D141" s="188"/>
      <c r="E141" s="35"/>
    </row>
    <row r="142" spans="1:5" s="34" customFormat="1" ht="37.5" customHeight="1" hidden="1">
      <c r="A142" s="55"/>
      <c r="B142" s="130"/>
      <c r="C142" s="182"/>
      <c r="D142" s="188"/>
      <c r="E142" s="35"/>
    </row>
    <row r="143" spans="1:6" s="34" customFormat="1" ht="21" customHeight="1">
      <c r="A143" s="63"/>
      <c r="B143" s="98" t="s">
        <v>18</v>
      </c>
      <c r="C143" s="99"/>
      <c r="D143" s="64">
        <f>D10+D125</f>
        <v>194009.89999999997</v>
      </c>
      <c r="E143" s="35"/>
      <c r="F143" s="36"/>
    </row>
    <row r="144" spans="1:5" s="34" customFormat="1" ht="21" customHeight="1">
      <c r="A144" s="65"/>
      <c r="B144" s="128" t="s">
        <v>74</v>
      </c>
      <c r="C144" s="129"/>
      <c r="D144" s="194">
        <f>SUM(D145:D151)</f>
        <v>360417.8</v>
      </c>
      <c r="E144" s="35"/>
    </row>
    <row r="145" spans="1:5" s="34" customFormat="1" ht="18.75">
      <c r="A145" s="22" t="s">
        <v>78</v>
      </c>
      <c r="B145" s="130" t="s">
        <v>386</v>
      </c>
      <c r="C145" s="131"/>
      <c r="D145" s="53">
        <v>310417.8</v>
      </c>
      <c r="E145" s="35"/>
    </row>
    <row r="146" spans="1:5" s="34" customFormat="1" ht="39.75" customHeight="1">
      <c r="A146" s="22" t="s">
        <v>138</v>
      </c>
      <c r="B146" s="141" t="s">
        <v>387</v>
      </c>
      <c r="C146" s="141"/>
      <c r="D146" s="37">
        <v>50000</v>
      </c>
      <c r="E146" s="35"/>
    </row>
    <row r="147" spans="1:5" s="34" customFormat="1" ht="66.75" customHeight="1" hidden="1">
      <c r="A147" s="22"/>
      <c r="B147" s="130"/>
      <c r="C147" s="131"/>
      <c r="D147" s="53"/>
      <c r="E147" s="35"/>
    </row>
    <row r="148" spans="1:5" s="34" customFormat="1" ht="37.5" customHeight="1" hidden="1">
      <c r="A148" s="22"/>
      <c r="B148" s="141"/>
      <c r="C148" s="141"/>
      <c r="D148" s="44"/>
      <c r="E148" s="38"/>
    </row>
    <row r="149" spans="1:5" s="34" customFormat="1" ht="11.25" customHeight="1" hidden="1">
      <c r="A149" s="22"/>
      <c r="B149" s="102"/>
      <c r="C149" s="103"/>
      <c r="D149" s="53"/>
      <c r="E149" s="38"/>
    </row>
    <row r="150" spans="1:5" s="34" customFormat="1" ht="18.75" hidden="1">
      <c r="A150" s="22"/>
      <c r="B150" s="130"/>
      <c r="C150" s="131"/>
      <c r="D150" s="76"/>
      <c r="E150" s="38"/>
    </row>
    <row r="151" spans="1:5" s="34" customFormat="1" ht="18.75" hidden="1">
      <c r="A151" s="22"/>
      <c r="B151" s="130"/>
      <c r="C151" s="131"/>
      <c r="D151" s="76"/>
      <c r="E151" s="38"/>
    </row>
    <row r="152" spans="1:5" s="34" customFormat="1" ht="18.75" hidden="1">
      <c r="A152" s="22"/>
      <c r="B152" s="130"/>
      <c r="C152" s="182"/>
      <c r="D152" s="76"/>
      <c r="E152" s="38"/>
    </row>
    <row r="153" spans="1:5" s="34" customFormat="1" ht="21" customHeight="1">
      <c r="A153" s="65"/>
      <c r="B153" s="128" t="s">
        <v>75</v>
      </c>
      <c r="C153" s="129"/>
      <c r="D153" s="67">
        <f>D143+D144</f>
        <v>554427.7</v>
      </c>
      <c r="E153" s="21"/>
    </row>
    <row r="154" spans="1:4" ht="21" customHeight="1">
      <c r="A154" s="73"/>
      <c r="B154" s="140" t="s">
        <v>79</v>
      </c>
      <c r="C154" s="140"/>
      <c r="D154" s="74">
        <f>SUM(D155:D156)</f>
        <v>0</v>
      </c>
    </row>
    <row r="155" spans="1:4" ht="19.5" customHeight="1">
      <c r="A155" s="22"/>
      <c r="B155" s="141"/>
      <c r="C155" s="141"/>
      <c r="D155" s="37"/>
    </row>
    <row r="156" spans="1:5" s="71" customFormat="1" ht="39.75" customHeight="1">
      <c r="A156" s="167"/>
      <c r="B156" s="141"/>
      <c r="C156" s="141"/>
      <c r="D156" s="44"/>
      <c r="E156" s="72"/>
    </row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</sheetData>
  <sheetProtection/>
  <mergeCells count="50">
    <mergeCell ref="B155:C155"/>
    <mergeCell ref="B156:C156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28:C128"/>
    <mergeCell ref="B129:C129"/>
    <mergeCell ref="B130:C130"/>
    <mergeCell ref="A131:A137"/>
    <mergeCell ref="B131:C131"/>
    <mergeCell ref="B132:C132"/>
    <mergeCell ref="B133:C133"/>
    <mergeCell ref="B134:C134"/>
    <mergeCell ref="B135:C135"/>
    <mergeCell ref="B136:C136"/>
    <mergeCell ref="B49:C49"/>
    <mergeCell ref="B69:C69"/>
    <mergeCell ref="B87:C87"/>
    <mergeCell ref="B105:C105"/>
    <mergeCell ref="B125:C125"/>
    <mergeCell ref="A126:A127"/>
    <mergeCell ref="B126:C126"/>
    <mergeCell ref="B127:C127"/>
    <mergeCell ref="A9:D9"/>
    <mergeCell ref="B10:C10"/>
    <mergeCell ref="B11:C11"/>
    <mergeCell ref="B29:C29"/>
    <mergeCell ref="B30:C30"/>
    <mergeCell ref="B31:C31"/>
    <mergeCell ref="A1:E1"/>
    <mergeCell ref="A2:D2"/>
    <mergeCell ref="A4:C4"/>
    <mergeCell ref="A5:C5"/>
    <mergeCell ref="A6:C6"/>
    <mergeCell ref="A7:C7"/>
  </mergeCells>
  <printOptions horizontalCentered="1"/>
  <pageMargins left="0.57" right="0.1968503937007874" top="0.4330708661417323" bottom="0.41" header="0.31496062992125984" footer="0.25"/>
  <pageSetup horizontalDpi="600" verticalDpi="600" orientation="portrait" paperSize="9" scale="65" r:id="rId1"/>
  <rowBreaks count="1" manualBreakCount="1">
    <brk id="155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172"/>
  <sheetViews>
    <sheetView view="pageBreakPreview" zoomScaleSheetLayoutView="100" zoomScalePageLayoutView="0" workbookViewId="0" topLeftCell="A1">
      <pane ySplit="8" topLeftCell="A71" activePane="bottomLeft" state="frozen"/>
      <selection pane="topLeft" activeCell="A1" sqref="A1"/>
      <selection pane="bottomLeft" activeCell="D128" sqref="D128:D131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40" customWidth="1"/>
    <col min="5" max="5" width="8.8515625" style="39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9.25" customHeight="1">
      <c r="A1" s="104" t="s">
        <v>388</v>
      </c>
      <c r="B1" s="104"/>
      <c r="C1" s="104"/>
      <c r="D1" s="104"/>
      <c r="E1" s="104"/>
    </row>
    <row r="2" spans="1:5" ht="20.25" customHeight="1" hidden="1">
      <c r="A2" s="105" t="s">
        <v>389</v>
      </c>
      <c r="B2" s="105"/>
      <c r="C2" s="105"/>
      <c r="D2" s="106"/>
      <c r="E2" s="26"/>
    </row>
    <row r="3" spans="1:5" ht="20.25" customHeight="1">
      <c r="A3" s="56"/>
      <c r="B3" s="56"/>
      <c r="C3" s="56"/>
      <c r="D3" s="58" t="s">
        <v>23</v>
      </c>
      <c r="E3" s="26"/>
    </row>
    <row r="4" spans="1:5" ht="23.25" customHeight="1">
      <c r="A4" s="107" t="s">
        <v>390</v>
      </c>
      <c r="B4" s="108"/>
      <c r="C4" s="109"/>
      <c r="D4" s="60">
        <f>D5+D6+D7</f>
        <v>3978663.0700000003</v>
      </c>
      <c r="E4" s="26"/>
    </row>
    <row r="5" spans="1:5" ht="23.25" customHeight="1">
      <c r="A5" s="110" t="s">
        <v>80</v>
      </c>
      <c r="B5" s="111"/>
      <c r="C5" s="112"/>
      <c r="D5" s="57">
        <v>3301129.95</v>
      </c>
      <c r="E5" s="26"/>
    </row>
    <row r="6" spans="1:5" ht="23.25" customHeight="1">
      <c r="A6" s="110" t="s">
        <v>81</v>
      </c>
      <c r="B6" s="111"/>
      <c r="C6" s="112"/>
      <c r="D6" s="68"/>
      <c r="E6" s="26"/>
    </row>
    <row r="7" spans="1:5" ht="23.25" customHeight="1">
      <c r="A7" s="113" t="s">
        <v>352</v>
      </c>
      <c r="B7" s="113"/>
      <c r="C7" s="113"/>
      <c r="D7" s="57">
        <v>677533.12</v>
      </c>
      <c r="E7" s="26"/>
    </row>
    <row r="8" spans="1:5" ht="23.25" customHeight="1">
      <c r="A8" s="69"/>
      <c r="B8" s="70"/>
      <c r="C8" s="70"/>
      <c r="D8" s="68"/>
      <c r="E8" s="26"/>
    </row>
    <row r="9" spans="1:5" s="28" customFormat="1" ht="23.25" customHeight="1">
      <c r="A9" s="95" t="s">
        <v>92</v>
      </c>
      <c r="B9" s="96"/>
      <c r="C9" s="96"/>
      <c r="D9" s="97"/>
      <c r="E9" s="27"/>
    </row>
    <row r="10" spans="1:5" s="28" customFormat="1" ht="25.5" customHeight="1">
      <c r="A10" s="59" t="s">
        <v>69</v>
      </c>
      <c r="B10" s="98" t="s">
        <v>70</v>
      </c>
      <c r="C10" s="99"/>
      <c r="D10" s="60">
        <f>D11+D29+D33++D51+D71+D89+D107+D125+D126+D32+D30+D31</f>
        <v>237687.5</v>
      </c>
      <c r="E10" s="27"/>
    </row>
    <row r="11" spans="1:5" s="28" customFormat="1" ht="29.25" customHeight="1">
      <c r="A11" s="43" t="s">
        <v>71</v>
      </c>
      <c r="B11" s="116"/>
      <c r="C11" s="117"/>
      <c r="D11" s="45">
        <f>SUM(D12:D28)</f>
        <v>0</v>
      </c>
      <c r="E11" s="27"/>
    </row>
    <row r="12" spans="1:5" s="51" customFormat="1" ht="19.5" customHeight="1" hidden="1">
      <c r="A12" s="46"/>
      <c r="B12" s="47"/>
      <c r="C12" s="90" t="s">
        <v>3</v>
      </c>
      <c r="D12" s="144"/>
      <c r="E12" s="50"/>
    </row>
    <row r="13" spans="1:5" s="51" customFormat="1" ht="19.5" customHeight="1" hidden="1">
      <c r="A13" s="46"/>
      <c r="B13" s="47"/>
      <c r="C13" s="90" t="s">
        <v>76</v>
      </c>
      <c r="D13" s="144"/>
      <c r="E13" s="50"/>
    </row>
    <row r="14" spans="1:5" s="51" customFormat="1" ht="19.5" customHeight="1" hidden="1">
      <c r="A14" s="46"/>
      <c r="B14" s="47"/>
      <c r="C14" s="90" t="s">
        <v>86</v>
      </c>
      <c r="D14" s="144"/>
      <c r="E14" s="50"/>
    </row>
    <row r="15" spans="1:5" s="51" customFormat="1" ht="19.5" customHeight="1" hidden="1">
      <c r="A15" s="46"/>
      <c r="B15" s="47"/>
      <c r="C15" s="90" t="s">
        <v>4</v>
      </c>
      <c r="D15" s="144"/>
      <c r="E15" s="50"/>
    </row>
    <row r="16" spans="1:5" s="51" customFormat="1" ht="19.5" customHeight="1" hidden="1">
      <c r="A16" s="46"/>
      <c r="B16" s="47"/>
      <c r="C16" s="90" t="s">
        <v>85</v>
      </c>
      <c r="D16" s="144"/>
      <c r="E16" s="50"/>
    </row>
    <row r="17" spans="1:5" s="51" customFormat="1" ht="19.5" customHeight="1" hidden="1">
      <c r="A17" s="46"/>
      <c r="B17" s="47"/>
      <c r="C17" s="90" t="s">
        <v>5</v>
      </c>
      <c r="D17" s="144"/>
      <c r="E17" s="50"/>
    </row>
    <row r="18" spans="1:5" s="51" customFormat="1" ht="19.5" customHeight="1" hidden="1">
      <c r="A18" s="46"/>
      <c r="B18" s="47"/>
      <c r="C18" s="90" t="s">
        <v>39</v>
      </c>
      <c r="D18" s="144"/>
      <c r="E18" s="50"/>
    </row>
    <row r="19" spans="1:5" s="51" customFormat="1" ht="19.5" customHeight="1" hidden="1">
      <c r="A19" s="46"/>
      <c r="B19" s="47"/>
      <c r="C19" s="90" t="s">
        <v>83</v>
      </c>
      <c r="D19" s="144"/>
      <c r="E19" s="50"/>
    </row>
    <row r="20" spans="1:5" s="51" customFormat="1" ht="19.5" customHeight="1" hidden="1">
      <c r="A20" s="46"/>
      <c r="B20" s="47"/>
      <c r="C20" s="90" t="s">
        <v>11</v>
      </c>
      <c r="D20" s="144"/>
      <c r="E20" s="50"/>
    </row>
    <row r="21" spans="1:5" s="51" customFormat="1" ht="19.5" customHeight="1" hidden="1">
      <c r="A21" s="46"/>
      <c r="B21" s="47"/>
      <c r="C21" s="90" t="s">
        <v>87</v>
      </c>
      <c r="D21" s="144"/>
      <c r="E21" s="50"/>
    </row>
    <row r="22" spans="1:5" s="51" customFormat="1" ht="19.5" customHeight="1" hidden="1">
      <c r="A22" s="46"/>
      <c r="B22" s="47"/>
      <c r="C22" s="90" t="s">
        <v>2</v>
      </c>
      <c r="D22" s="144"/>
      <c r="E22" s="50"/>
    </row>
    <row r="23" spans="1:5" s="51" customFormat="1" ht="19.5" customHeight="1" hidden="1">
      <c r="A23" s="46"/>
      <c r="B23" s="47"/>
      <c r="C23" s="90" t="s">
        <v>60</v>
      </c>
      <c r="D23" s="144"/>
      <c r="E23" s="50"/>
    </row>
    <row r="24" spans="1:5" s="51" customFormat="1" ht="19.5" customHeight="1" hidden="1">
      <c r="A24" s="46"/>
      <c r="B24" s="47"/>
      <c r="C24" s="90" t="s">
        <v>84</v>
      </c>
      <c r="D24" s="144"/>
      <c r="E24" s="50"/>
    </row>
    <row r="25" spans="1:5" s="51" customFormat="1" ht="19.5" customHeight="1" hidden="1">
      <c r="A25" s="46"/>
      <c r="B25" s="47"/>
      <c r="C25" s="90" t="s">
        <v>88</v>
      </c>
      <c r="D25" s="144"/>
      <c r="E25" s="50"/>
    </row>
    <row r="26" spans="1:5" s="51" customFormat="1" ht="19.5" customHeight="1" hidden="1">
      <c r="A26" s="46"/>
      <c r="B26" s="47"/>
      <c r="C26" s="90" t="s">
        <v>6</v>
      </c>
      <c r="D26" s="144"/>
      <c r="E26" s="50"/>
    </row>
    <row r="27" spans="1:5" s="51" customFormat="1" ht="19.5" customHeight="1" hidden="1">
      <c r="A27" s="46"/>
      <c r="B27" s="47"/>
      <c r="C27" s="90" t="s">
        <v>7</v>
      </c>
      <c r="D27" s="144"/>
      <c r="E27" s="50"/>
    </row>
    <row r="28" spans="1:5" s="51" customFormat="1" ht="19.5" customHeight="1" hidden="1">
      <c r="A28" s="46"/>
      <c r="B28" s="47"/>
      <c r="C28" s="90" t="s">
        <v>77</v>
      </c>
      <c r="D28" s="144"/>
      <c r="E28" s="50"/>
    </row>
    <row r="29" spans="1:5" s="28" customFormat="1" ht="21.75" customHeight="1">
      <c r="A29" s="43" t="s">
        <v>32</v>
      </c>
      <c r="B29" s="102" t="s">
        <v>97</v>
      </c>
      <c r="C29" s="103"/>
      <c r="D29" s="29">
        <v>1167.42</v>
      </c>
      <c r="E29" s="27"/>
    </row>
    <row r="30" spans="1:5" s="28" customFormat="1" ht="21.75" customHeight="1">
      <c r="A30" s="43"/>
      <c r="B30" s="102" t="s">
        <v>33</v>
      </c>
      <c r="C30" s="103"/>
      <c r="D30" s="29">
        <v>20096.06</v>
      </c>
      <c r="E30" s="27"/>
    </row>
    <row r="31" spans="1:5" s="28" customFormat="1" ht="21.75" customHeight="1">
      <c r="A31" s="43"/>
      <c r="B31" s="102" t="s">
        <v>164</v>
      </c>
      <c r="C31" s="103"/>
      <c r="D31" s="29">
        <v>142800</v>
      </c>
      <c r="E31" s="27"/>
    </row>
    <row r="32" spans="1:5" s="28" customFormat="1" ht="23.25" customHeight="1">
      <c r="A32" s="43" t="s">
        <v>34</v>
      </c>
      <c r="B32" s="102"/>
      <c r="C32" s="103"/>
      <c r="D32" s="29">
        <v>0</v>
      </c>
      <c r="E32" s="27"/>
    </row>
    <row r="33" spans="1:5" s="28" customFormat="1" ht="22.5" customHeight="1" hidden="1">
      <c r="A33" s="22" t="s">
        <v>24</v>
      </c>
      <c r="B33" s="122" t="s">
        <v>29</v>
      </c>
      <c r="C33" s="123"/>
      <c r="D33" s="52">
        <v>0</v>
      </c>
      <c r="E33" s="27"/>
    </row>
    <row r="34" spans="1:5" s="51" customFormat="1" ht="26.25" customHeight="1" hidden="1">
      <c r="A34" s="46"/>
      <c r="B34" s="46"/>
      <c r="C34" s="54" t="s">
        <v>3</v>
      </c>
      <c r="D34" s="49"/>
      <c r="E34" s="50"/>
    </row>
    <row r="35" spans="1:5" s="51" customFormat="1" ht="26.25" customHeight="1" hidden="1">
      <c r="A35" s="46"/>
      <c r="B35" s="46"/>
      <c r="C35" s="54" t="s">
        <v>76</v>
      </c>
      <c r="D35" s="49"/>
      <c r="E35" s="50"/>
    </row>
    <row r="36" spans="1:5" s="51" customFormat="1" ht="26.25" customHeight="1" hidden="1">
      <c r="A36" s="46"/>
      <c r="B36" s="46"/>
      <c r="C36" s="54" t="s">
        <v>86</v>
      </c>
      <c r="D36" s="49"/>
      <c r="E36" s="50"/>
    </row>
    <row r="37" spans="1:5" s="51" customFormat="1" ht="26.25" customHeight="1" hidden="1">
      <c r="A37" s="46"/>
      <c r="B37" s="46"/>
      <c r="C37" s="54" t="s">
        <v>4</v>
      </c>
      <c r="D37" s="49"/>
      <c r="E37" s="50"/>
    </row>
    <row r="38" spans="1:5" s="51" customFormat="1" ht="26.25" customHeight="1" hidden="1">
      <c r="A38" s="46"/>
      <c r="B38" s="46"/>
      <c r="C38" s="54" t="s">
        <v>85</v>
      </c>
      <c r="D38" s="49"/>
      <c r="E38" s="50"/>
    </row>
    <row r="39" spans="1:5" s="51" customFormat="1" ht="26.25" customHeight="1" hidden="1">
      <c r="A39" s="46"/>
      <c r="B39" s="46"/>
      <c r="C39" s="54" t="s">
        <v>5</v>
      </c>
      <c r="D39" s="49"/>
      <c r="E39" s="50"/>
    </row>
    <row r="40" spans="1:5" s="51" customFormat="1" ht="26.25" customHeight="1" hidden="1">
      <c r="A40" s="46"/>
      <c r="B40" s="46"/>
      <c r="C40" s="54" t="s">
        <v>39</v>
      </c>
      <c r="D40" s="49"/>
      <c r="E40" s="50"/>
    </row>
    <row r="41" spans="1:5" s="51" customFormat="1" ht="26.25" customHeight="1" hidden="1">
      <c r="A41" s="46"/>
      <c r="B41" s="46"/>
      <c r="C41" s="54" t="s">
        <v>83</v>
      </c>
      <c r="D41" s="49"/>
      <c r="E41" s="50"/>
    </row>
    <row r="42" spans="1:5" s="51" customFormat="1" ht="26.25" customHeight="1" hidden="1">
      <c r="A42" s="46"/>
      <c r="B42" s="46"/>
      <c r="C42" s="54" t="s">
        <v>61</v>
      </c>
      <c r="D42" s="49"/>
      <c r="E42" s="50"/>
    </row>
    <row r="43" spans="1:5" s="51" customFormat="1" ht="26.25" customHeight="1" hidden="1">
      <c r="A43" s="46"/>
      <c r="B43" s="46"/>
      <c r="C43" s="54" t="s">
        <v>87</v>
      </c>
      <c r="D43" s="49"/>
      <c r="E43" s="50"/>
    </row>
    <row r="44" spans="1:5" s="51" customFormat="1" ht="26.25" customHeight="1" hidden="1">
      <c r="A44" s="46"/>
      <c r="B44" s="46"/>
      <c r="C44" s="54" t="s">
        <v>2</v>
      </c>
      <c r="D44" s="49"/>
      <c r="E44" s="50"/>
    </row>
    <row r="45" spans="1:5" s="51" customFormat="1" ht="26.25" customHeight="1" hidden="1">
      <c r="A45" s="46"/>
      <c r="B45" s="46"/>
      <c r="C45" s="54" t="s">
        <v>60</v>
      </c>
      <c r="D45" s="49"/>
      <c r="E45" s="50"/>
    </row>
    <row r="46" spans="1:5" s="51" customFormat="1" ht="26.25" customHeight="1" hidden="1">
      <c r="A46" s="46"/>
      <c r="B46" s="46"/>
      <c r="C46" s="54" t="s">
        <v>84</v>
      </c>
      <c r="D46" s="49"/>
      <c r="E46" s="50"/>
    </row>
    <row r="47" spans="1:5" s="51" customFormat="1" ht="26.25" customHeight="1" hidden="1">
      <c r="A47" s="46"/>
      <c r="B47" s="46"/>
      <c r="C47" s="54" t="s">
        <v>88</v>
      </c>
      <c r="D47" s="49"/>
      <c r="E47" s="50"/>
    </row>
    <row r="48" spans="1:5" s="51" customFormat="1" ht="26.25" customHeight="1" hidden="1">
      <c r="A48" s="46"/>
      <c r="B48" s="46"/>
      <c r="C48" s="54" t="s">
        <v>6</v>
      </c>
      <c r="D48" s="49"/>
      <c r="E48" s="50"/>
    </row>
    <row r="49" spans="1:5" s="51" customFormat="1" ht="26.25" customHeight="1" hidden="1">
      <c r="A49" s="46"/>
      <c r="B49" s="46"/>
      <c r="C49" s="54" t="s">
        <v>7</v>
      </c>
      <c r="D49" s="49"/>
      <c r="E49" s="50"/>
    </row>
    <row r="50" spans="1:5" s="51" customFormat="1" ht="26.25" customHeight="1" hidden="1">
      <c r="A50" s="46"/>
      <c r="B50" s="46"/>
      <c r="C50" s="54" t="s">
        <v>77</v>
      </c>
      <c r="D50" s="49"/>
      <c r="E50" s="50"/>
    </row>
    <row r="51" spans="1:5" s="28" customFormat="1" ht="21.75" customHeight="1">
      <c r="A51" s="22" t="s">
        <v>24</v>
      </c>
      <c r="B51" s="122" t="s">
        <v>8</v>
      </c>
      <c r="C51" s="123"/>
      <c r="D51" s="45">
        <f>SUM(D52:D70)</f>
        <v>49277.01</v>
      </c>
      <c r="E51" s="27"/>
    </row>
    <row r="52" spans="1:5" s="51" customFormat="1" ht="21.75" customHeight="1" hidden="1">
      <c r="A52" s="46"/>
      <c r="B52" s="46"/>
      <c r="C52" s="145" t="s">
        <v>3</v>
      </c>
      <c r="D52" s="49"/>
      <c r="E52" s="50"/>
    </row>
    <row r="53" spans="1:5" s="51" customFormat="1" ht="21.75" customHeight="1" hidden="1">
      <c r="A53" s="46"/>
      <c r="B53" s="46"/>
      <c r="C53" s="85" t="s">
        <v>76</v>
      </c>
      <c r="D53" s="49"/>
      <c r="E53" s="50"/>
    </row>
    <row r="54" spans="1:5" s="51" customFormat="1" ht="21.75" customHeight="1" hidden="1">
      <c r="A54" s="46"/>
      <c r="B54" s="46"/>
      <c r="C54" s="85" t="s">
        <v>86</v>
      </c>
      <c r="D54" s="49">
        <v>57.07</v>
      </c>
      <c r="E54" s="50"/>
    </row>
    <row r="55" spans="1:5" s="51" customFormat="1" ht="21.75" customHeight="1" hidden="1">
      <c r="A55" s="46"/>
      <c r="B55" s="46"/>
      <c r="C55" s="85" t="s">
        <v>4</v>
      </c>
      <c r="D55" s="144"/>
      <c r="E55" s="50"/>
    </row>
    <row r="56" spans="1:5" s="51" customFormat="1" ht="21.75" customHeight="1" hidden="1">
      <c r="A56" s="46"/>
      <c r="B56" s="84"/>
      <c r="C56" s="85" t="s">
        <v>85</v>
      </c>
      <c r="D56" s="144"/>
      <c r="E56" s="50"/>
    </row>
    <row r="57" spans="1:5" s="51" customFormat="1" ht="21.75" customHeight="1" hidden="1">
      <c r="A57" s="46"/>
      <c r="B57" s="84"/>
      <c r="C57" s="85" t="s">
        <v>5</v>
      </c>
      <c r="D57" s="144"/>
      <c r="E57" s="50"/>
    </row>
    <row r="58" spans="1:5" s="51" customFormat="1" ht="21.75" customHeight="1" hidden="1">
      <c r="A58" s="46"/>
      <c r="B58" s="84"/>
      <c r="C58" s="85" t="s">
        <v>39</v>
      </c>
      <c r="D58" s="144"/>
      <c r="E58" s="50"/>
    </row>
    <row r="59" spans="1:5" s="51" customFormat="1" ht="21.75" customHeight="1" hidden="1">
      <c r="A59" s="46"/>
      <c r="B59" s="84"/>
      <c r="C59" s="85" t="s">
        <v>83</v>
      </c>
      <c r="D59" s="144">
        <f>10.09+21355.37+27150.87+139.87+21.6+33.78+345.07</f>
        <v>49056.65</v>
      </c>
      <c r="E59" s="50"/>
    </row>
    <row r="60" spans="1:5" s="51" customFormat="1" ht="21.75" customHeight="1" hidden="1">
      <c r="A60" s="46"/>
      <c r="B60" s="84"/>
      <c r="C60" s="85" t="s">
        <v>7</v>
      </c>
      <c r="D60" s="144"/>
      <c r="E60" s="50"/>
    </row>
    <row r="61" spans="1:5" s="51" customFormat="1" ht="21.75" customHeight="1" hidden="1">
      <c r="A61" s="46"/>
      <c r="B61" s="84"/>
      <c r="C61" s="85" t="s">
        <v>88</v>
      </c>
      <c r="D61" s="144"/>
      <c r="E61" s="50"/>
    </row>
    <row r="62" spans="1:5" s="51" customFormat="1" ht="21.75" customHeight="1" hidden="1">
      <c r="A62" s="46"/>
      <c r="B62" s="84"/>
      <c r="C62" s="85" t="s">
        <v>61</v>
      </c>
      <c r="D62" s="144"/>
      <c r="E62" s="50"/>
    </row>
    <row r="63" spans="1:5" s="51" customFormat="1" ht="21.75" customHeight="1" hidden="1">
      <c r="A63" s="46"/>
      <c r="B63" s="84"/>
      <c r="C63" s="85" t="s">
        <v>87</v>
      </c>
      <c r="D63" s="144"/>
      <c r="E63" s="50"/>
    </row>
    <row r="64" spans="1:5" s="51" customFormat="1" ht="21.75" customHeight="1" hidden="1">
      <c r="A64" s="46"/>
      <c r="B64" s="84"/>
      <c r="C64" s="85" t="s">
        <v>2</v>
      </c>
      <c r="D64" s="144">
        <v>163.29</v>
      </c>
      <c r="E64" s="50"/>
    </row>
    <row r="65" spans="1:5" s="51" customFormat="1" ht="21.75" customHeight="1" hidden="1">
      <c r="A65" s="46"/>
      <c r="B65" s="84"/>
      <c r="C65" s="85" t="s">
        <v>60</v>
      </c>
      <c r="D65" s="144"/>
      <c r="E65" s="50"/>
    </row>
    <row r="66" spans="1:5" s="51" customFormat="1" ht="21.75" customHeight="1" hidden="1">
      <c r="A66" s="46"/>
      <c r="B66" s="84"/>
      <c r="C66" s="85" t="s">
        <v>84</v>
      </c>
      <c r="D66" s="144"/>
      <c r="E66" s="50"/>
    </row>
    <row r="67" spans="1:5" s="51" customFormat="1" ht="21.75" customHeight="1" hidden="1">
      <c r="A67" s="46"/>
      <c r="B67" s="84"/>
      <c r="C67" s="85" t="s">
        <v>88</v>
      </c>
      <c r="D67" s="144"/>
      <c r="E67" s="50"/>
    </row>
    <row r="68" spans="1:5" s="51" customFormat="1" ht="21.75" customHeight="1" hidden="1">
      <c r="A68" s="46"/>
      <c r="B68" s="84"/>
      <c r="C68" s="85" t="s">
        <v>6</v>
      </c>
      <c r="D68" s="144"/>
      <c r="E68" s="50"/>
    </row>
    <row r="69" spans="1:5" s="51" customFormat="1" ht="21.75" customHeight="1" hidden="1">
      <c r="A69" s="46"/>
      <c r="B69" s="84"/>
      <c r="C69" s="85" t="s">
        <v>7</v>
      </c>
      <c r="D69" s="144"/>
      <c r="E69" s="50"/>
    </row>
    <row r="70" spans="1:5" s="51" customFormat="1" ht="21.75" customHeight="1" hidden="1">
      <c r="A70" s="46"/>
      <c r="B70" s="84"/>
      <c r="C70" s="85" t="s">
        <v>77</v>
      </c>
      <c r="D70" s="144"/>
      <c r="E70" s="50"/>
    </row>
    <row r="71" spans="1:5" s="28" customFormat="1" ht="26.25" customHeight="1">
      <c r="A71" s="22"/>
      <c r="B71" s="122" t="s">
        <v>9</v>
      </c>
      <c r="C71" s="123"/>
      <c r="D71" s="45">
        <f>SUM(D72:D88)</f>
        <v>2916</v>
      </c>
      <c r="E71" s="27"/>
    </row>
    <row r="72" spans="1:5" s="51" customFormat="1" ht="26.25" customHeight="1" hidden="1">
      <c r="A72" s="46"/>
      <c r="B72" s="84"/>
      <c r="C72" s="85" t="s">
        <v>3</v>
      </c>
      <c r="D72" s="144"/>
      <c r="E72" s="50"/>
    </row>
    <row r="73" spans="1:5" s="51" customFormat="1" ht="26.25" customHeight="1" hidden="1">
      <c r="A73" s="46"/>
      <c r="B73" s="84"/>
      <c r="C73" s="85" t="s">
        <v>76</v>
      </c>
      <c r="D73" s="144"/>
      <c r="E73" s="50"/>
    </row>
    <row r="74" spans="1:5" s="51" customFormat="1" ht="26.25" customHeight="1" hidden="1">
      <c r="A74" s="46"/>
      <c r="B74" s="84"/>
      <c r="C74" s="85" t="s">
        <v>86</v>
      </c>
      <c r="D74" s="144"/>
      <c r="E74" s="50"/>
    </row>
    <row r="75" spans="1:5" s="51" customFormat="1" ht="26.25" customHeight="1" hidden="1">
      <c r="A75" s="46"/>
      <c r="B75" s="84"/>
      <c r="C75" s="85" t="s">
        <v>4</v>
      </c>
      <c r="D75" s="144"/>
      <c r="E75" s="50"/>
    </row>
    <row r="76" spans="1:5" s="51" customFormat="1" ht="26.25" customHeight="1" hidden="1">
      <c r="A76" s="46"/>
      <c r="B76" s="84"/>
      <c r="C76" s="85" t="s">
        <v>85</v>
      </c>
      <c r="D76" s="144"/>
      <c r="E76" s="50"/>
    </row>
    <row r="77" spans="1:5" s="51" customFormat="1" ht="26.25" customHeight="1" hidden="1">
      <c r="A77" s="46"/>
      <c r="B77" s="84"/>
      <c r="C77" s="85" t="s">
        <v>5</v>
      </c>
      <c r="D77" s="144"/>
      <c r="E77" s="50"/>
    </row>
    <row r="78" spans="1:5" s="51" customFormat="1" ht="26.25" customHeight="1" hidden="1">
      <c r="A78" s="46"/>
      <c r="B78" s="84"/>
      <c r="C78" s="85" t="s">
        <v>39</v>
      </c>
      <c r="D78" s="144"/>
      <c r="E78" s="50"/>
    </row>
    <row r="79" spans="1:5" s="51" customFormat="1" ht="26.25" customHeight="1" hidden="1">
      <c r="A79" s="46"/>
      <c r="B79" s="84"/>
      <c r="C79" s="85" t="s">
        <v>83</v>
      </c>
      <c r="D79" s="144"/>
      <c r="E79" s="50"/>
    </row>
    <row r="80" spans="1:5" s="51" customFormat="1" ht="26.25" customHeight="1" hidden="1">
      <c r="A80" s="46"/>
      <c r="B80" s="84"/>
      <c r="C80" s="85" t="s">
        <v>61</v>
      </c>
      <c r="D80" s="144"/>
      <c r="E80" s="50"/>
    </row>
    <row r="81" spans="1:5" s="51" customFormat="1" ht="26.25" customHeight="1" hidden="1">
      <c r="A81" s="46"/>
      <c r="B81" s="84"/>
      <c r="C81" s="85" t="s">
        <v>87</v>
      </c>
      <c r="D81" s="144"/>
      <c r="E81" s="50"/>
    </row>
    <row r="82" spans="1:5" s="51" customFormat="1" ht="26.25" customHeight="1" hidden="1">
      <c r="A82" s="46"/>
      <c r="B82" s="84"/>
      <c r="C82" s="85" t="s">
        <v>2</v>
      </c>
      <c r="D82" s="144">
        <v>2916</v>
      </c>
      <c r="E82" s="50"/>
    </row>
    <row r="83" spans="1:5" s="51" customFormat="1" ht="26.25" customHeight="1" hidden="1">
      <c r="A83" s="46"/>
      <c r="B83" s="84"/>
      <c r="C83" s="85" t="s">
        <v>60</v>
      </c>
      <c r="D83" s="144"/>
      <c r="E83" s="50"/>
    </row>
    <row r="84" spans="1:5" s="51" customFormat="1" ht="26.25" customHeight="1" hidden="1">
      <c r="A84" s="46"/>
      <c r="B84" s="84"/>
      <c r="C84" s="85" t="s">
        <v>84</v>
      </c>
      <c r="D84" s="144"/>
      <c r="E84" s="50"/>
    </row>
    <row r="85" spans="1:5" s="51" customFormat="1" ht="26.25" customHeight="1" hidden="1">
      <c r="A85" s="46"/>
      <c r="B85" s="84"/>
      <c r="C85" s="85" t="s">
        <v>88</v>
      </c>
      <c r="D85" s="144"/>
      <c r="E85" s="50"/>
    </row>
    <row r="86" spans="1:5" s="51" customFormat="1" ht="26.25" customHeight="1" hidden="1">
      <c r="A86" s="46"/>
      <c r="B86" s="84"/>
      <c r="C86" s="85" t="s">
        <v>6</v>
      </c>
      <c r="D86" s="144"/>
      <c r="E86" s="50"/>
    </row>
    <row r="87" spans="1:5" s="51" customFormat="1" ht="26.25" customHeight="1" hidden="1">
      <c r="A87" s="46"/>
      <c r="B87" s="84"/>
      <c r="C87" s="85" t="s">
        <v>7</v>
      </c>
      <c r="D87" s="144"/>
      <c r="E87" s="50"/>
    </row>
    <row r="88" spans="1:5" s="51" customFormat="1" ht="26.25" customHeight="1" hidden="1">
      <c r="A88" s="46"/>
      <c r="B88" s="84"/>
      <c r="C88" s="85" t="s">
        <v>77</v>
      </c>
      <c r="D88" s="144"/>
      <c r="E88" s="50"/>
    </row>
    <row r="89" spans="1:5" s="28" customFormat="1" ht="26.25" customHeight="1" hidden="1">
      <c r="A89" s="30"/>
      <c r="B89" s="122" t="s">
        <v>10</v>
      </c>
      <c r="C89" s="123"/>
      <c r="D89" s="52">
        <f>SUM(D90:D106)</f>
        <v>0</v>
      </c>
      <c r="E89" s="27"/>
    </row>
    <row r="90" spans="1:5" s="51" customFormat="1" ht="26.25" customHeight="1" hidden="1">
      <c r="A90" s="46"/>
      <c r="B90" s="146"/>
      <c r="C90" s="145" t="s">
        <v>3</v>
      </c>
      <c r="D90" s="144"/>
      <c r="E90" s="50"/>
    </row>
    <row r="91" spans="1:5" s="51" customFormat="1" ht="26.25" customHeight="1" hidden="1">
      <c r="A91" s="46"/>
      <c r="B91" s="146"/>
      <c r="C91" s="145" t="s">
        <v>76</v>
      </c>
      <c r="D91" s="144"/>
      <c r="E91" s="50"/>
    </row>
    <row r="92" spans="1:5" s="51" customFormat="1" ht="26.25" customHeight="1" hidden="1">
      <c r="A92" s="46"/>
      <c r="B92" s="146"/>
      <c r="C92" s="145" t="s">
        <v>86</v>
      </c>
      <c r="D92" s="144"/>
      <c r="E92" s="50"/>
    </row>
    <row r="93" spans="1:5" s="51" customFormat="1" ht="26.25" customHeight="1" hidden="1">
      <c r="A93" s="46"/>
      <c r="B93" s="146"/>
      <c r="C93" s="145" t="s">
        <v>4</v>
      </c>
      <c r="D93" s="144"/>
      <c r="E93" s="50"/>
    </row>
    <row r="94" spans="1:5" s="51" customFormat="1" ht="26.25" customHeight="1" hidden="1">
      <c r="A94" s="46"/>
      <c r="B94" s="146"/>
      <c r="C94" s="145" t="s">
        <v>85</v>
      </c>
      <c r="D94" s="144"/>
      <c r="E94" s="50"/>
    </row>
    <row r="95" spans="1:5" s="51" customFormat="1" ht="26.25" customHeight="1" hidden="1">
      <c r="A95" s="46"/>
      <c r="B95" s="146"/>
      <c r="C95" s="145" t="s">
        <v>5</v>
      </c>
      <c r="D95" s="144"/>
      <c r="E95" s="50"/>
    </row>
    <row r="96" spans="1:5" s="51" customFormat="1" ht="26.25" customHeight="1" hidden="1">
      <c r="A96" s="46"/>
      <c r="B96" s="146"/>
      <c r="C96" s="145" t="s">
        <v>39</v>
      </c>
      <c r="D96" s="144"/>
      <c r="E96" s="50"/>
    </row>
    <row r="97" spans="1:5" s="51" customFormat="1" ht="26.25" customHeight="1" hidden="1">
      <c r="A97" s="46"/>
      <c r="B97" s="146"/>
      <c r="C97" s="145" t="s">
        <v>83</v>
      </c>
      <c r="D97" s="144"/>
      <c r="E97" s="50"/>
    </row>
    <row r="98" spans="1:5" s="51" customFormat="1" ht="26.25" customHeight="1" hidden="1">
      <c r="A98" s="46"/>
      <c r="B98" s="146"/>
      <c r="C98" s="145" t="s">
        <v>61</v>
      </c>
      <c r="D98" s="144"/>
      <c r="E98" s="50"/>
    </row>
    <row r="99" spans="1:5" s="51" customFormat="1" ht="26.25" customHeight="1" hidden="1">
      <c r="A99" s="46"/>
      <c r="B99" s="146"/>
      <c r="C99" s="145" t="s">
        <v>87</v>
      </c>
      <c r="D99" s="144"/>
      <c r="E99" s="50"/>
    </row>
    <row r="100" spans="1:5" s="51" customFormat="1" ht="26.25" customHeight="1" hidden="1">
      <c r="A100" s="46"/>
      <c r="B100" s="146"/>
      <c r="C100" s="145" t="s">
        <v>2</v>
      </c>
      <c r="D100" s="144"/>
      <c r="E100" s="50"/>
    </row>
    <row r="101" spans="1:5" s="51" customFormat="1" ht="26.25" customHeight="1" hidden="1">
      <c r="A101" s="46"/>
      <c r="B101" s="146"/>
      <c r="C101" s="145" t="s">
        <v>60</v>
      </c>
      <c r="D101" s="144"/>
      <c r="E101" s="50"/>
    </row>
    <row r="102" spans="1:5" s="51" customFormat="1" ht="26.25" customHeight="1" hidden="1">
      <c r="A102" s="46"/>
      <c r="B102" s="146"/>
      <c r="C102" s="145" t="s">
        <v>84</v>
      </c>
      <c r="D102" s="144"/>
      <c r="E102" s="50"/>
    </row>
    <row r="103" spans="1:5" s="51" customFormat="1" ht="26.25" customHeight="1" hidden="1">
      <c r="A103" s="46"/>
      <c r="B103" s="146"/>
      <c r="C103" s="145" t="s">
        <v>88</v>
      </c>
      <c r="D103" s="144"/>
      <c r="E103" s="50"/>
    </row>
    <row r="104" spans="1:5" s="51" customFormat="1" ht="26.25" customHeight="1" hidden="1">
      <c r="A104" s="46"/>
      <c r="B104" s="146"/>
      <c r="C104" s="145" t="s">
        <v>6</v>
      </c>
      <c r="D104" s="144"/>
      <c r="E104" s="50"/>
    </row>
    <row r="105" spans="1:5" s="51" customFormat="1" ht="26.25" customHeight="1" hidden="1">
      <c r="A105" s="46"/>
      <c r="B105" s="146"/>
      <c r="C105" s="145" t="s">
        <v>7</v>
      </c>
      <c r="D105" s="144"/>
      <c r="E105" s="50"/>
    </row>
    <row r="106" spans="1:5" s="51" customFormat="1" ht="26.25" customHeight="1" hidden="1">
      <c r="A106" s="46"/>
      <c r="B106" s="146"/>
      <c r="C106" s="145" t="s">
        <v>77</v>
      </c>
      <c r="D106" s="144"/>
      <c r="E106" s="50"/>
    </row>
    <row r="107" spans="1:8" s="28" customFormat="1" ht="26.25" customHeight="1">
      <c r="A107" s="22"/>
      <c r="B107" s="122" t="s">
        <v>0</v>
      </c>
      <c r="C107" s="123"/>
      <c r="D107" s="52">
        <f>SUM(D108:D124)</f>
        <v>21431.01</v>
      </c>
      <c r="E107" s="27"/>
      <c r="G107" s="32"/>
      <c r="H107" s="32"/>
    </row>
    <row r="108" spans="1:5" s="51" customFormat="1" ht="26.25" customHeight="1" hidden="1">
      <c r="A108" s="46"/>
      <c r="B108" s="146"/>
      <c r="C108" s="145" t="s">
        <v>3</v>
      </c>
      <c r="D108" s="144">
        <v>648.9</v>
      </c>
      <c r="E108" s="50"/>
    </row>
    <row r="109" spans="1:5" s="51" customFormat="1" ht="26.25" customHeight="1" hidden="1">
      <c r="A109" s="46"/>
      <c r="B109" s="146"/>
      <c r="C109" s="145" t="s">
        <v>76</v>
      </c>
      <c r="D109" s="144"/>
      <c r="E109" s="50"/>
    </row>
    <row r="110" spans="1:5" s="51" customFormat="1" ht="26.25" customHeight="1" hidden="1">
      <c r="A110" s="46"/>
      <c r="B110" s="146"/>
      <c r="C110" s="145" t="s">
        <v>86</v>
      </c>
      <c r="D110" s="144"/>
      <c r="E110" s="50"/>
    </row>
    <row r="111" spans="1:5" s="51" customFormat="1" ht="26.25" customHeight="1" hidden="1">
      <c r="A111" s="46"/>
      <c r="B111" s="146"/>
      <c r="C111" s="145" t="s">
        <v>4</v>
      </c>
      <c r="D111" s="144"/>
      <c r="E111" s="50"/>
    </row>
    <row r="112" spans="1:5" s="51" customFormat="1" ht="26.25" customHeight="1" hidden="1">
      <c r="A112" s="46"/>
      <c r="B112" s="146"/>
      <c r="C112" s="145" t="s">
        <v>85</v>
      </c>
      <c r="D112" s="144">
        <v>7625.59</v>
      </c>
      <c r="E112" s="50"/>
    </row>
    <row r="113" spans="1:5" s="51" customFormat="1" ht="26.25" customHeight="1" hidden="1">
      <c r="A113" s="46"/>
      <c r="B113" s="146"/>
      <c r="C113" s="145" t="s">
        <v>5</v>
      </c>
      <c r="D113" s="144"/>
      <c r="E113" s="50"/>
    </row>
    <row r="114" spans="1:5" s="51" customFormat="1" ht="26.25" customHeight="1" hidden="1">
      <c r="A114" s="46"/>
      <c r="B114" s="146"/>
      <c r="C114" s="145" t="s">
        <v>39</v>
      </c>
      <c r="D114" s="144"/>
      <c r="E114" s="50"/>
    </row>
    <row r="115" spans="1:5" s="51" customFormat="1" ht="26.25" customHeight="1" hidden="1">
      <c r="A115" s="46"/>
      <c r="B115" s="146"/>
      <c r="C115" s="145" t="s">
        <v>83</v>
      </c>
      <c r="D115" s="144">
        <f>4357.26+8242.51+22.76+12.25+28.62+70.39</f>
        <v>12733.79</v>
      </c>
      <c r="E115" s="50"/>
    </row>
    <row r="116" spans="1:5" s="51" customFormat="1" ht="26.25" customHeight="1" hidden="1">
      <c r="A116" s="46"/>
      <c r="B116" s="146"/>
      <c r="C116" s="145" t="s">
        <v>61</v>
      </c>
      <c r="D116" s="144"/>
      <c r="E116" s="50"/>
    </row>
    <row r="117" spans="1:5" s="51" customFormat="1" ht="26.25" customHeight="1" hidden="1">
      <c r="A117" s="46"/>
      <c r="B117" s="146"/>
      <c r="C117" s="145" t="s">
        <v>87</v>
      </c>
      <c r="D117" s="144"/>
      <c r="E117" s="50"/>
    </row>
    <row r="118" spans="1:5" s="51" customFormat="1" ht="26.25" customHeight="1" hidden="1">
      <c r="A118" s="46"/>
      <c r="B118" s="146"/>
      <c r="C118" s="145" t="s">
        <v>2</v>
      </c>
      <c r="D118" s="144">
        <v>158.61</v>
      </c>
      <c r="E118" s="50"/>
    </row>
    <row r="119" spans="1:5" s="51" customFormat="1" ht="26.25" customHeight="1" hidden="1">
      <c r="A119" s="46"/>
      <c r="B119" s="146"/>
      <c r="C119" s="145" t="s">
        <v>60</v>
      </c>
      <c r="D119" s="144">
        <f>57.38+206.74</f>
        <v>264.12</v>
      </c>
      <c r="E119" s="50"/>
    </row>
    <row r="120" spans="1:5" s="51" customFormat="1" ht="26.25" customHeight="1" hidden="1">
      <c r="A120" s="46"/>
      <c r="B120" s="146"/>
      <c r="C120" s="145" t="s">
        <v>84</v>
      </c>
      <c r="D120" s="144"/>
      <c r="E120" s="50"/>
    </row>
    <row r="121" spans="1:5" s="51" customFormat="1" ht="26.25" customHeight="1" hidden="1">
      <c r="A121" s="46"/>
      <c r="B121" s="146"/>
      <c r="C121" s="145" t="s">
        <v>88</v>
      </c>
      <c r="D121" s="144"/>
      <c r="E121" s="50"/>
    </row>
    <row r="122" spans="1:5" s="51" customFormat="1" ht="26.25" customHeight="1" hidden="1">
      <c r="A122" s="46"/>
      <c r="B122" s="146"/>
      <c r="C122" s="145" t="s">
        <v>6</v>
      </c>
      <c r="D122" s="144"/>
      <c r="E122" s="50"/>
    </row>
    <row r="123" spans="1:5" s="51" customFormat="1" ht="26.25" customHeight="1" hidden="1">
      <c r="A123" s="46"/>
      <c r="B123" s="146"/>
      <c r="C123" s="145" t="s">
        <v>7</v>
      </c>
      <c r="D123" s="144"/>
      <c r="E123" s="50"/>
    </row>
    <row r="124" spans="1:5" s="51" customFormat="1" ht="26.25" customHeight="1" hidden="1">
      <c r="A124" s="46"/>
      <c r="B124" s="47"/>
      <c r="C124" s="48" t="s">
        <v>77</v>
      </c>
      <c r="D124" s="49"/>
      <c r="E124" s="50"/>
    </row>
    <row r="125" spans="1:5" s="28" customFormat="1" ht="26.25" customHeight="1" hidden="1">
      <c r="A125" s="24" t="s">
        <v>72</v>
      </c>
      <c r="B125" s="198" t="s">
        <v>125</v>
      </c>
      <c r="C125" s="80" t="s">
        <v>354</v>
      </c>
      <c r="D125" s="42"/>
      <c r="E125" s="27"/>
    </row>
    <row r="126" spans="1:5" s="34" customFormat="1" ht="36" customHeight="1" hidden="1">
      <c r="A126" s="22"/>
      <c r="B126" s="198" t="s">
        <v>125</v>
      </c>
      <c r="C126" s="80" t="s">
        <v>355</v>
      </c>
      <c r="D126" s="42"/>
      <c r="E126" s="33"/>
    </row>
    <row r="127" spans="1:5" s="34" customFormat="1" ht="26.25" customHeight="1">
      <c r="A127" s="61" t="s">
        <v>21</v>
      </c>
      <c r="B127" s="98" t="s">
        <v>73</v>
      </c>
      <c r="C127" s="99"/>
      <c r="D127" s="62">
        <f>SUM(D128:D158)</f>
        <v>203637.55</v>
      </c>
      <c r="E127" s="33"/>
    </row>
    <row r="128" spans="1:5" s="34" customFormat="1" ht="20.25" customHeight="1">
      <c r="A128" s="148" t="s">
        <v>86</v>
      </c>
      <c r="B128" s="119" t="s">
        <v>391</v>
      </c>
      <c r="C128" s="127"/>
      <c r="D128" s="31">
        <v>2085</v>
      </c>
      <c r="E128" s="35"/>
    </row>
    <row r="129" spans="1:5" s="34" customFormat="1" ht="20.25" customHeight="1">
      <c r="A129" s="163"/>
      <c r="B129" s="119" t="s">
        <v>392</v>
      </c>
      <c r="C129" s="127"/>
      <c r="D129" s="31">
        <v>163</v>
      </c>
      <c r="E129" s="35"/>
    </row>
    <row r="130" spans="1:5" s="34" customFormat="1" ht="20.25" customHeight="1">
      <c r="A130" s="163"/>
      <c r="B130" s="119" t="s">
        <v>232</v>
      </c>
      <c r="C130" s="127"/>
      <c r="D130" s="31">
        <v>925</v>
      </c>
      <c r="E130" s="35"/>
    </row>
    <row r="131" spans="1:5" s="34" customFormat="1" ht="20.25" customHeight="1">
      <c r="A131" s="149"/>
      <c r="B131" s="119" t="s">
        <v>393</v>
      </c>
      <c r="C131" s="127"/>
      <c r="D131" s="31">
        <v>45.7</v>
      </c>
      <c r="E131" s="35"/>
    </row>
    <row r="132" spans="1:5" s="34" customFormat="1" ht="20.25" customHeight="1">
      <c r="A132" s="92" t="s">
        <v>2</v>
      </c>
      <c r="B132" s="119" t="s">
        <v>394</v>
      </c>
      <c r="C132" s="127"/>
      <c r="D132" s="31">
        <v>297</v>
      </c>
      <c r="E132" s="35"/>
    </row>
    <row r="133" spans="1:5" s="34" customFormat="1" ht="42" customHeight="1">
      <c r="A133" s="92" t="s">
        <v>87</v>
      </c>
      <c r="B133" s="119" t="s">
        <v>395</v>
      </c>
      <c r="C133" s="127"/>
      <c r="D133" s="31">
        <v>17900</v>
      </c>
      <c r="E133" s="35"/>
    </row>
    <row r="134" spans="1:5" s="34" customFormat="1" ht="20.25" customHeight="1">
      <c r="A134" s="148" t="s">
        <v>84</v>
      </c>
      <c r="B134" s="119" t="s">
        <v>396</v>
      </c>
      <c r="C134" s="127"/>
      <c r="D134" s="31">
        <v>9700</v>
      </c>
      <c r="E134" s="35"/>
    </row>
    <row r="135" spans="1:5" s="34" customFormat="1" ht="20.25" customHeight="1">
      <c r="A135" s="163"/>
      <c r="B135" s="119" t="s">
        <v>397</v>
      </c>
      <c r="C135" s="127"/>
      <c r="D135" s="31">
        <v>17715.46</v>
      </c>
      <c r="E135" s="35"/>
    </row>
    <row r="136" spans="1:5" s="34" customFormat="1" ht="20.25" customHeight="1">
      <c r="A136" s="149"/>
      <c r="B136" s="119" t="s">
        <v>103</v>
      </c>
      <c r="C136" s="127"/>
      <c r="D136" s="31">
        <f>70+70+350+70</f>
        <v>560</v>
      </c>
      <c r="E136" s="35"/>
    </row>
    <row r="137" spans="1:5" s="34" customFormat="1" ht="20.25" customHeight="1">
      <c r="A137" s="92" t="s">
        <v>129</v>
      </c>
      <c r="B137" s="119" t="s">
        <v>398</v>
      </c>
      <c r="C137" s="127"/>
      <c r="D137" s="31">
        <v>232</v>
      </c>
      <c r="E137" s="35"/>
    </row>
    <row r="138" spans="1:5" s="34" customFormat="1" ht="20.25" customHeight="1">
      <c r="A138" s="200"/>
      <c r="B138" s="119" t="s">
        <v>271</v>
      </c>
      <c r="C138" s="127"/>
      <c r="D138" s="31">
        <v>7207.42</v>
      </c>
      <c r="E138" s="35"/>
    </row>
    <row r="139" spans="1:5" s="34" customFormat="1" ht="20.25" customHeight="1">
      <c r="A139" s="200"/>
      <c r="B139" s="119" t="s">
        <v>58</v>
      </c>
      <c r="C139" s="127"/>
      <c r="D139" s="31">
        <v>243</v>
      </c>
      <c r="E139" s="35"/>
    </row>
    <row r="140" spans="1:5" s="34" customFormat="1" ht="20.25" customHeight="1">
      <c r="A140" s="200"/>
      <c r="B140" s="119" t="s">
        <v>59</v>
      </c>
      <c r="C140" s="127"/>
      <c r="D140" s="31">
        <v>1179.13</v>
      </c>
      <c r="E140" s="35"/>
    </row>
    <row r="141" spans="1:5" s="34" customFormat="1" ht="20.25" customHeight="1">
      <c r="A141" s="200"/>
      <c r="B141" s="119" t="s">
        <v>399</v>
      </c>
      <c r="C141" s="127"/>
      <c r="D141" s="31">
        <v>2000</v>
      </c>
      <c r="E141" s="35"/>
    </row>
    <row r="142" spans="1:5" s="34" customFormat="1" ht="19.5" customHeight="1">
      <c r="A142" s="199" t="s">
        <v>85</v>
      </c>
      <c r="B142" s="130" t="s">
        <v>400</v>
      </c>
      <c r="C142" s="182"/>
      <c r="D142" s="76">
        <v>7500</v>
      </c>
      <c r="E142" s="35"/>
    </row>
    <row r="143" spans="1:5" s="34" customFormat="1" ht="19.5" customHeight="1">
      <c r="A143" s="199"/>
      <c r="B143" s="130" t="s">
        <v>401</v>
      </c>
      <c r="C143" s="182"/>
      <c r="D143" s="76">
        <v>26669</v>
      </c>
      <c r="E143" s="35"/>
    </row>
    <row r="144" spans="1:5" s="34" customFormat="1" ht="18.75">
      <c r="A144" s="93" t="s">
        <v>151</v>
      </c>
      <c r="B144" s="130" t="s">
        <v>59</v>
      </c>
      <c r="C144" s="182"/>
      <c r="D144" s="76">
        <v>330.79</v>
      </c>
      <c r="E144" s="35"/>
    </row>
    <row r="145" spans="1:5" s="34" customFormat="1" ht="18" customHeight="1">
      <c r="A145" s="148" t="s">
        <v>78</v>
      </c>
      <c r="B145" s="130" t="s">
        <v>59</v>
      </c>
      <c r="C145" s="182"/>
      <c r="D145" s="76">
        <f>92+152</f>
        <v>244</v>
      </c>
      <c r="E145" s="35"/>
    </row>
    <row r="146" spans="1:5" s="34" customFormat="1" ht="18.75">
      <c r="A146" s="163"/>
      <c r="B146" s="130" t="s">
        <v>402</v>
      </c>
      <c r="C146" s="182"/>
      <c r="D146" s="76">
        <v>1080</v>
      </c>
      <c r="E146" s="35"/>
    </row>
    <row r="147" spans="1:5" s="34" customFormat="1" ht="18" customHeight="1">
      <c r="A147" s="163"/>
      <c r="B147" s="130" t="s">
        <v>403</v>
      </c>
      <c r="C147" s="182"/>
      <c r="D147" s="76">
        <v>1000</v>
      </c>
      <c r="E147" s="35"/>
    </row>
    <row r="148" spans="1:5" s="34" customFormat="1" ht="18.75">
      <c r="A148" s="163"/>
      <c r="B148" s="130" t="s">
        <v>404</v>
      </c>
      <c r="C148" s="182"/>
      <c r="D148" s="76">
        <f>431.36+1315</f>
        <v>1746.3600000000001</v>
      </c>
      <c r="E148" s="35"/>
    </row>
    <row r="149" spans="1:5" s="34" customFormat="1" ht="18.75">
      <c r="A149" s="163"/>
      <c r="B149" s="130" t="s">
        <v>366</v>
      </c>
      <c r="C149" s="182"/>
      <c r="D149" s="76">
        <v>780</v>
      </c>
      <c r="E149" s="35"/>
    </row>
    <row r="150" spans="1:5" s="34" customFormat="1" ht="18.75">
      <c r="A150" s="163"/>
      <c r="B150" s="130" t="s">
        <v>203</v>
      </c>
      <c r="C150" s="182"/>
      <c r="D150" s="76">
        <v>110</v>
      </c>
      <c r="E150" s="35"/>
    </row>
    <row r="151" spans="1:5" s="34" customFormat="1" ht="21" customHeight="1">
      <c r="A151" s="55" t="s">
        <v>138</v>
      </c>
      <c r="B151" s="130" t="s">
        <v>59</v>
      </c>
      <c r="C151" s="131"/>
      <c r="D151" s="76">
        <v>240</v>
      </c>
      <c r="E151" s="35"/>
    </row>
    <row r="152" spans="1:5" s="34" customFormat="1" ht="18.75">
      <c r="A152" s="157"/>
      <c r="B152" s="141" t="s">
        <v>405</v>
      </c>
      <c r="C152" s="141"/>
      <c r="D152" s="188">
        <v>36468</v>
      </c>
      <c r="E152" s="35"/>
    </row>
    <row r="153" spans="1:5" s="34" customFormat="1" ht="36.75" customHeight="1">
      <c r="A153" s="157"/>
      <c r="B153" s="141" t="s">
        <v>406</v>
      </c>
      <c r="C153" s="141"/>
      <c r="D153" s="188">
        <v>743.09</v>
      </c>
      <c r="E153" s="35"/>
    </row>
    <row r="154" spans="1:5" s="34" customFormat="1" ht="36" customHeight="1">
      <c r="A154" s="157"/>
      <c r="B154" s="141" t="s">
        <v>407</v>
      </c>
      <c r="C154" s="141"/>
      <c r="D154" s="188">
        <v>374.4</v>
      </c>
      <c r="E154" s="35"/>
    </row>
    <row r="155" spans="1:5" s="34" customFormat="1" ht="34.5" customHeight="1">
      <c r="A155" s="157"/>
      <c r="B155" s="141" t="s">
        <v>408</v>
      </c>
      <c r="C155" s="141"/>
      <c r="D155" s="188">
        <v>4231.2</v>
      </c>
      <c r="E155" s="35"/>
    </row>
    <row r="156" spans="1:5" s="34" customFormat="1" ht="35.25" customHeight="1">
      <c r="A156" s="157"/>
      <c r="B156" s="141" t="s">
        <v>409</v>
      </c>
      <c r="C156" s="141"/>
      <c r="D156" s="188">
        <v>22628</v>
      </c>
      <c r="E156" s="35"/>
    </row>
    <row r="157" spans="1:5" s="34" customFormat="1" ht="37.5" customHeight="1">
      <c r="A157" s="157"/>
      <c r="B157" s="141" t="s">
        <v>410</v>
      </c>
      <c r="C157" s="141"/>
      <c r="D157" s="188">
        <v>39240</v>
      </c>
      <c r="E157" s="35"/>
    </row>
    <row r="158" spans="1:5" s="34" customFormat="1" ht="19.5" customHeight="1">
      <c r="A158" s="55"/>
      <c r="B158" s="130"/>
      <c r="C158" s="182"/>
      <c r="D158" s="188"/>
      <c r="E158" s="35"/>
    </row>
    <row r="159" spans="1:6" s="34" customFormat="1" ht="21" customHeight="1">
      <c r="A159" s="63"/>
      <c r="B159" s="98" t="s">
        <v>18</v>
      </c>
      <c r="C159" s="99"/>
      <c r="D159" s="64">
        <f>D10+D127</f>
        <v>441325.05</v>
      </c>
      <c r="E159" s="35"/>
      <c r="F159" s="36"/>
    </row>
    <row r="160" spans="1:5" s="34" customFormat="1" ht="21" customHeight="1">
      <c r="A160" s="65"/>
      <c r="B160" s="128" t="s">
        <v>74</v>
      </c>
      <c r="C160" s="129"/>
      <c r="D160" s="194">
        <f>SUM(D161:D167)</f>
        <v>21000</v>
      </c>
      <c r="E160" s="35"/>
    </row>
    <row r="161" spans="1:5" s="34" customFormat="1" ht="18.75" customHeight="1">
      <c r="A161" s="22" t="s">
        <v>151</v>
      </c>
      <c r="B161" s="132" t="s">
        <v>411</v>
      </c>
      <c r="C161" s="133"/>
      <c r="D161" s="53">
        <v>15000</v>
      </c>
      <c r="E161" s="35"/>
    </row>
    <row r="162" spans="1:5" s="34" customFormat="1" ht="39.75" customHeight="1">
      <c r="A162" s="22" t="s">
        <v>138</v>
      </c>
      <c r="B162" s="102" t="s">
        <v>412</v>
      </c>
      <c r="C162" s="103"/>
      <c r="D162" s="53">
        <v>6000</v>
      </c>
      <c r="E162" s="35"/>
    </row>
    <row r="163" spans="1:5" s="34" customFormat="1" ht="66.75" customHeight="1" hidden="1">
      <c r="A163" s="22"/>
      <c r="B163" s="130"/>
      <c r="C163" s="131"/>
      <c r="D163" s="53"/>
      <c r="E163" s="35"/>
    </row>
    <row r="164" spans="1:5" s="34" customFormat="1" ht="37.5" customHeight="1" hidden="1">
      <c r="A164" s="22"/>
      <c r="B164" s="141"/>
      <c r="C164" s="141"/>
      <c r="D164" s="44"/>
      <c r="E164" s="38"/>
    </row>
    <row r="165" spans="1:5" s="34" customFormat="1" ht="11.25" customHeight="1" hidden="1">
      <c r="A165" s="22"/>
      <c r="B165" s="102"/>
      <c r="C165" s="103"/>
      <c r="D165" s="53"/>
      <c r="E165" s="38"/>
    </row>
    <row r="166" spans="1:5" s="34" customFormat="1" ht="18.75" hidden="1">
      <c r="A166" s="22"/>
      <c r="B166" s="130"/>
      <c r="C166" s="131"/>
      <c r="D166" s="76"/>
      <c r="E166" s="38"/>
    </row>
    <row r="167" spans="1:5" s="34" customFormat="1" ht="18.75" hidden="1">
      <c r="A167" s="22"/>
      <c r="B167" s="130"/>
      <c r="C167" s="131"/>
      <c r="D167" s="76"/>
      <c r="E167" s="38"/>
    </row>
    <row r="168" spans="1:5" s="34" customFormat="1" ht="18.75" hidden="1">
      <c r="A168" s="22"/>
      <c r="B168" s="130"/>
      <c r="C168" s="182"/>
      <c r="D168" s="76"/>
      <c r="E168" s="38"/>
    </row>
    <row r="169" spans="1:5" s="34" customFormat="1" ht="21" customHeight="1">
      <c r="A169" s="65"/>
      <c r="B169" s="128" t="s">
        <v>75</v>
      </c>
      <c r="C169" s="129"/>
      <c r="D169" s="67">
        <f>D159+D160</f>
        <v>462325.05</v>
      </c>
      <c r="E169" s="21"/>
    </row>
    <row r="170" spans="1:4" ht="21" customHeight="1">
      <c r="A170" s="73"/>
      <c r="B170" s="140" t="s">
        <v>79</v>
      </c>
      <c r="C170" s="140"/>
      <c r="D170" s="74">
        <f>SUM(D171:D172)</f>
        <v>15760</v>
      </c>
    </row>
    <row r="171" spans="1:4" ht="57.75" customHeight="1">
      <c r="A171" s="22" t="s">
        <v>78</v>
      </c>
      <c r="B171" s="141" t="s">
        <v>413</v>
      </c>
      <c r="C171" s="141"/>
      <c r="D171" s="31">
        <f>6050+9710</f>
        <v>15760</v>
      </c>
    </row>
    <row r="172" spans="1:5" s="71" customFormat="1" ht="39.75" customHeight="1">
      <c r="A172" s="167"/>
      <c r="B172" s="141"/>
      <c r="C172" s="141"/>
      <c r="D172" s="44"/>
      <c r="E172" s="72"/>
    </row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</sheetData>
  <sheetProtection/>
  <mergeCells count="67">
    <mergeCell ref="B169:C169"/>
    <mergeCell ref="B170:C170"/>
    <mergeCell ref="B171:C171"/>
    <mergeCell ref="B172:C172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3:C143"/>
    <mergeCell ref="B144:C144"/>
    <mergeCell ref="A145:A150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2:C132"/>
    <mergeCell ref="B133:C133"/>
    <mergeCell ref="A134:A136"/>
    <mergeCell ref="B134:C134"/>
    <mergeCell ref="B135:C135"/>
    <mergeCell ref="B136:C136"/>
    <mergeCell ref="B127:C127"/>
    <mergeCell ref="A128:A131"/>
    <mergeCell ref="B128:C128"/>
    <mergeCell ref="B129:C129"/>
    <mergeCell ref="B130:C130"/>
    <mergeCell ref="B131:C131"/>
    <mergeCell ref="B32:C32"/>
    <mergeCell ref="B33:C33"/>
    <mergeCell ref="B51:C51"/>
    <mergeCell ref="B71:C71"/>
    <mergeCell ref="B89:C89"/>
    <mergeCell ref="B107:C107"/>
    <mergeCell ref="A9:D9"/>
    <mergeCell ref="B10:C10"/>
    <mergeCell ref="B11:C11"/>
    <mergeCell ref="B29:C29"/>
    <mergeCell ref="B30:C30"/>
    <mergeCell ref="B31:C31"/>
    <mergeCell ref="A1:E1"/>
    <mergeCell ref="A2:D2"/>
    <mergeCell ref="A4:C4"/>
    <mergeCell ref="A5:C5"/>
    <mergeCell ref="A6:C6"/>
    <mergeCell ref="A7:C7"/>
  </mergeCells>
  <printOptions horizontalCentered="1"/>
  <pageMargins left="0.57" right="0.1968503937007874" top="0.4330708661417323" bottom="0.41" header="0.31496062992125984" footer="0.25"/>
  <pageSetup horizontalDpi="600" verticalDpi="600" orientation="portrait" paperSize="9" scale="65" r:id="rId1"/>
  <rowBreaks count="2" manualBreakCount="2">
    <brk id="159" max="3" man="1"/>
    <brk id="171" max="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173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2" sqref="A2:IV2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40" customWidth="1"/>
    <col min="5" max="5" width="8.8515625" style="39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7.75" customHeight="1">
      <c r="A1" s="104" t="s">
        <v>414</v>
      </c>
      <c r="B1" s="104"/>
      <c r="C1" s="104"/>
      <c r="D1" s="104"/>
      <c r="E1" s="104"/>
    </row>
    <row r="2" spans="1:5" ht="20.25" customHeight="1" hidden="1">
      <c r="A2" s="105" t="s">
        <v>415</v>
      </c>
      <c r="B2" s="105"/>
      <c r="C2" s="105"/>
      <c r="D2" s="106"/>
      <c r="E2" s="26"/>
    </row>
    <row r="3" spans="1:5" ht="20.25" customHeight="1">
      <c r="A3" s="56"/>
      <c r="B3" s="56"/>
      <c r="C3" s="56"/>
      <c r="D3" s="58" t="s">
        <v>23</v>
      </c>
      <c r="E3" s="26"/>
    </row>
    <row r="4" spans="1:5" ht="23.25" customHeight="1">
      <c r="A4" s="107" t="s">
        <v>416</v>
      </c>
      <c r="B4" s="108"/>
      <c r="C4" s="109"/>
      <c r="D4" s="60">
        <f>D5+D6+D7</f>
        <v>447714.61</v>
      </c>
      <c r="E4" s="26"/>
    </row>
    <row r="5" spans="1:5" ht="23.25" customHeight="1">
      <c r="A5" s="110" t="s">
        <v>80</v>
      </c>
      <c r="B5" s="111"/>
      <c r="C5" s="112"/>
      <c r="D5" s="57">
        <v>447714.61</v>
      </c>
      <c r="E5" s="26"/>
    </row>
    <row r="6" spans="1:5" ht="23.25" customHeight="1">
      <c r="A6" s="110" t="s">
        <v>81</v>
      </c>
      <c r="B6" s="111"/>
      <c r="C6" s="112"/>
      <c r="D6" s="68"/>
      <c r="E6" s="26"/>
    </row>
    <row r="7" spans="1:5" ht="23.25" customHeight="1">
      <c r="A7" s="113" t="s">
        <v>352</v>
      </c>
      <c r="B7" s="113"/>
      <c r="C7" s="113"/>
      <c r="D7" s="57"/>
      <c r="E7" s="26"/>
    </row>
    <row r="8" spans="1:5" ht="23.25" customHeight="1">
      <c r="A8" s="69"/>
      <c r="B8" s="70"/>
      <c r="C8" s="70"/>
      <c r="D8" s="68"/>
      <c r="E8" s="26"/>
    </row>
    <row r="9" spans="1:5" s="28" customFormat="1" ht="23.25" customHeight="1">
      <c r="A9" s="95" t="s">
        <v>92</v>
      </c>
      <c r="B9" s="96"/>
      <c r="C9" s="96"/>
      <c r="D9" s="97"/>
      <c r="E9" s="27"/>
    </row>
    <row r="10" spans="1:5" s="28" customFormat="1" ht="25.5" customHeight="1">
      <c r="A10" s="59" t="s">
        <v>69</v>
      </c>
      <c r="B10" s="98" t="s">
        <v>70</v>
      </c>
      <c r="C10" s="99"/>
      <c r="D10" s="60">
        <f>D11+D29+D33++D51+D71+D89+D107+D125+D126+D32+D30+D31</f>
        <v>75867.58</v>
      </c>
      <c r="E10" s="27"/>
    </row>
    <row r="11" spans="1:5" s="28" customFormat="1" ht="29.25" customHeight="1">
      <c r="A11" s="43" t="s">
        <v>71</v>
      </c>
      <c r="B11" s="116" t="s">
        <v>417</v>
      </c>
      <c r="C11" s="117"/>
      <c r="D11" s="45">
        <f>SUM(D12:D28)</f>
        <v>41373.36</v>
      </c>
      <c r="E11" s="27"/>
    </row>
    <row r="12" spans="1:5" s="51" customFormat="1" ht="19.5" customHeight="1" hidden="1">
      <c r="A12" s="46"/>
      <c r="B12" s="47"/>
      <c r="C12" s="90" t="s">
        <v>3</v>
      </c>
      <c r="D12" s="144"/>
      <c r="E12" s="50"/>
    </row>
    <row r="13" spans="1:5" s="51" customFormat="1" ht="19.5" customHeight="1" hidden="1">
      <c r="A13" s="46"/>
      <c r="B13" s="47"/>
      <c r="C13" s="90" t="s">
        <v>76</v>
      </c>
      <c r="D13" s="144"/>
      <c r="E13" s="50"/>
    </row>
    <row r="14" spans="1:5" s="51" customFormat="1" ht="19.5" customHeight="1" hidden="1">
      <c r="A14" s="46"/>
      <c r="B14" s="47"/>
      <c r="C14" s="90" t="s">
        <v>86</v>
      </c>
      <c r="D14" s="144"/>
      <c r="E14" s="50"/>
    </row>
    <row r="15" spans="1:5" s="51" customFormat="1" ht="19.5" customHeight="1" hidden="1">
      <c r="A15" s="46"/>
      <c r="B15" s="47"/>
      <c r="C15" s="90" t="s">
        <v>4</v>
      </c>
      <c r="D15" s="144"/>
      <c r="E15" s="50"/>
    </row>
    <row r="16" spans="1:5" s="51" customFormat="1" ht="19.5" customHeight="1" hidden="1">
      <c r="A16" s="46"/>
      <c r="B16" s="47"/>
      <c r="C16" s="90" t="s">
        <v>85</v>
      </c>
      <c r="D16" s="144"/>
      <c r="E16" s="50"/>
    </row>
    <row r="17" spans="1:5" s="51" customFormat="1" ht="19.5" customHeight="1" hidden="1">
      <c r="A17" s="46"/>
      <c r="B17" s="47"/>
      <c r="C17" s="90" t="s">
        <v>5</v>
      </c>
      <c r="D17" s="144"/>
      <c r="E17" s="50"/>
    </row>
    <row r="18" spans="1:5" s="51" customFormat="1" ht="19.5" customHeight="1" hidden="1">
      <c r="A18" s="46"/>
      <c r="B18" s="47"/>
      <c r="C18" s="90" t="s">
        <v>39</v>
      </c>
      <c r="D18" s="144"/>
      <c r="E18" s="50"/>
    </row>
    <row r="19" spans="1:5" s="51" customFormat="1" ht="19.5" customHeight="1" hidden="1">
      <c r="A19" s="46"/>
      <c r="B19" s="47"/>
      <c r="C19" s="90" t="s">
        <v>83</v>
      </c>
      <c r="D19" s="144">
        <v>2638.98</v>
      </c>
      <c r="E19" s="50"/>
    </row>
    <row r="20" spans="1:5" s="51" customFormat="1" ht="19.5" customHeight="1" hidden="1">
      <c r="A20" s="46"/>
      <c r="B20" s="47"/>
      <c r="C20" s="90" t="s">
        <v>11</v>
      </c>
      <c r="D20" s="144"/>
      <c r="E20" s="50"/>
    </row>
    <row r="21" spans="1:5" s="51" customFormat="1" ht="19.5" customHeight="1" hidden="1">
      <c r="A21" s="46"/>
      <c r="B21" s="47"/>
      <c r="C21" s="90" t="s">
        <v>87</v>
      </c>
      <c r="D21" s="144"/>
      <c r="E21" s="50"/>
    </row>
    <row r="22" spans="1:5" s="51" customFormat="1" ht="19.5" customHeight="1" hidden="1">
      <c r="A22" s="46"/>
      <c r="B22" s="47"/>
      <c r="C22" s="90" t="s">
        <v>2</v>
      </c>
      <c r="D22" s="144"/>
      <c r="E22" s="50"/>
    </row>
    <row r="23" spans="1:5" s="51" customFormat="1" ht="19.5" customHeight="1" hidden="1">
      <c r="A23" s="46"/>
      <c r="B23" s="47"/>
      <c r="C23" s="90" t="s">
        <v>60</v>
      </c>
      <c r="D23" s="144"/>
      <c r="E23" s="50"/>
    </row>
    <row r="24" spans="1:5" s="51" customFormat="1" ht="19.5" customHeight="1" hidden="1">
      <c r="A24" s="46"/>
      <c r="B24" s="47"/>
      <c r="C24" s="90" t="s">
        <v>84</v>
      </c>
      <c r="D24" s="144"/>
      <c r="E24" s="50"/>
    </row>
    <row r="25" spans="1:5" s="51" customFormat="1" ht="19.5" customHeight="1" hidden="1">
      <c r="A25" s="46"/>
      <c r="B25" s="47"/>
      <c r="C25" s="90" t="s">
        <v>88</v>
      </c>
      <c r="D25" s="144"/>
      <c r="E25" s="50"/>
    </row>
    <row r="26" spans="1:5" s="51" customFormat="1" ht="19.5" customHeight="1" hidden="1">
      <c r="A26" s="46"/>
      <c r="B26" s="47"/>
      <c r="C26" s="90" t="s">
        <v>6</v>
      </c>
      <c r="D26" s="144">
        <v>38734.38</v>
      </c>
      <c r="E26" s="50"/>
    </row>
    <row r="27" spans="1:5" s="51" customFormat="1" ht="19.5" customHeight="1" hidden="1">
      <c r="A27" s="46"/>
      <c r="B27" s="47"/>
      <c r="C27" s="90" t="s">
        <v>7</v>
      </c>
      <c r="D27" s="144"/>
      <c r="E27" s="50"/>
    </row>
    <row r="28" spans="1:5" s="51" customFormat="1" ht="19.5" customHeight="1" hidden="1">
      <c r="A28" s="46"/>
      <c r="B28" s="47"/>
      <c r="C28" s="90" t="s">
        <v>77</v>
      </c>
      <c r="D28" s="144"/>
      <c r="E28" s="50"/>
    </row>
    <row r="29" spans="1:5" s="28" customFormat="1" ht="21.75" customHeight="1">
      <c r="A29" s="43" t="s">
        <v>32</v>
      </c>
      <c r="B29" s="102" t="s">
        <v>97</v>
      </c>
      <c r="C29" s="103"/>
      <c r="D29" s="29">
        <v>513.36</v>
      </c>
      <c r="E29" s="27"/>
    </row>
    <row r="30" spans="1:5" s="28" customFormat="1" ht="21.75" customHeight="1" hidden="1">
      <c r="A30" s="43"/>
      <c r="B30" s="102" t="s">
        <v>33</v>
      </c>
      <c r="C30" s="103"/>
      <c r="D30" s="29"/>
      <c r="E30" s="27"/>
    </row>
    <row r="31" spans="1:5" s="28" customFormat="1" ht="21.75" customHeight="1" hidden="1">
      <c r="A31" s="43"/>
      <c r="B31" s="102" t="s">
        <v>164</v>
      </c>
      <c r="C31" s="103"/>
      <c r="D31" s="29"/>
      <c r="E31" s="27"/>
    </row>
    <row r="32" spans="1:5" s="28" customFormat="1" ht="23.25" customHeight="1">
      <c r="A32" s="43" t="s">
        <v>34</v>
      </c>
      <c r="B32" s="102"/>
      <c r="C32" s="103"/>
      <c r="D32" s="29">
        <v>0</v>
      </c>
      <c r="E32" s="27"/>
    </row>
    <row r="33" spans="1:5" s="28" customFormat="1" ht="22.5" customHeight="1" hidden="1">
      <c r="A33" s="22" t="s">
        <v>24</v>
      </c>
      <c r="B33" s="122" t="s">
        <v>29</v>
      </c>
      <c r="C33" s="123"/>
      <c r="D33" s="52">
        <v>0</v>
      </c>
      <c r="E33" s="27"/>
    </row>
    <row r="34" spans="1:5" s="51" customFormat="1" ht="26.25" customHeight="1" hidden="1">
      <c r="A34" s="46"/>
      <c r="B34" s="46"/>
      <c r="C34" s="54" t="s">
        <v>3</v>
      </c>
      <c r="D34" s="49"/>
      <c r="E34" s="50"/>
    </row>
    <row r="35" spans="1:5" s="51" customFormat="1" ht="26.25" customHeight="1" hidden="1">
      <c r="A35" s="46"/>
      <c r="B35" s="46"/>
      <c r="C35" s="54" t="s">
        <v>76</v>
      </c>
      <c r="D35" s="49"/>
      <c r="E35" s="50"/>
    </row>
    <row r="36" spans="1:5" s="51" customFormat="1" ht="26.25" customHeight="1" hidden="1">
      <c r="A36" s="46"/>
      <c r="B36" s="46"/>
      <c r="C36" s="54" t="s">
        <v>86</v>
      </c>
      <c r="D36" s="49"/>
      <c r="E36" s="50"/>
    </row>
    <row r="37" spans="1:5" s="51" customFormat="1" ht="26.25" customHeight="1" hidden="1">
      <c r="A37" s="46"/>
      <c r="B37" s="46"/>
      <c r="C37" s="54" t="s">
        <v>4</v>
      </c>
      <c r="D37" s="49"/>
      <c r="E37" s="50"/>
    </row>
    <row r="38" spans="1:5" s="51" customFormat="1" ht="26.25" customHeight="1" hidden="1">
      <c r="A38" s="46"/>
      <c r="B38" s="46"/>
      <c r="C38" s="54" t="s">
        <v>85</v>
      </c>
      <c r="D38" s="49"/>
      <c r="E38" s="50"/>
    </row>
    <row r="39" spans="1:5" s="51" customFormat="1" ht="26.25" customHeight="1" hidden="1">
      <c r="A39" s="46"/>
      <c r="B39" s="46"/>
      <c r="C39" s="54" t="s">
        <v>5</v>
      </c>
      <c r="D39" s="49"/>
      <c r="E39" s="50"/>
    </row>
    <row r="40" spans="1:5" s="51" customFormat="1" ht="26.25" customHeight="1" hidden="1">
      <c r="A40" s="46"/>
      <c r="B40" s="46"/>
      <c r="C40" s="54" t="s">
        <v>39</v>
      </c>
      <c r="D40" s="49"/>
      <c r="E40" s="50"/>
    </row>
    <row r="41" spans="1:5" s="51" customFormat="1" ht="26.25" customHeight="1" hidden="1">
      <c r="A41" s="46"/>
      <c r="B41" s="46"/>
      <c r="C41" s="54" t="s">
        <v>83</v>
      </c>
      <c r="D41" s="49"/>
      <c r="E41" s="50"/>
    </row>
    <row r="42" spans="1:5" s="51" customFormat="1" ht="26.25" customHeight="1" hidden="1">
      <c r="A42" s="46"/>
      <c r="B42" s="46"/>
      <c r="C42" s="54" t="s">
        <v>61</v>
      </c>
      <c r="D42" s="49"/>
      <c r="E42" s="50"/>
    </row>
    <row r="43" spans="1:5" s="51" customFormat="1" ht="26.25" customHeight="1" hidden="1">
      <c r="A43" s="46"/>
      <c r="B43" s="46"/>
      <c r="C43" s="54" t="s">
        <v>87</v>
      </c>
      <c r="D43" s="49"/>
      <c r="E43" s="50"/>
    </row>
    <row r="44" spans="1:5" s="51" customFormat="1" ht="26.25" customHeight="1" hidden="1">
      <c r="A44" s="46"/>
      <c r="B44" s="46"/>
      <c r="C44" s="54" t="s">
        <v>2</v>
      </c>
      <c r="D44" s="49"/>
      <c r="E44" s="50"/>
    </row>
    <row r="45" spans="1:5" s="51" customFormat="1" ht="26.25" customHeight="1" hidden="1">
      <c r="A45" s="46"/>
      <c r="B45" s="46"/>
      <c r="C45" s="54" t="s">
        <v>60</v>
      </c>
      <c r="D45" s="49"/>
      <c r="E45" s="50"/>
    </row>
    <row r="46" spans="1:5" s="51" customFormat="1" ht="26.25" customHeight="1" hidden="1">
      <c r="A46" s="46"/>
      <c r="B46" s="46"/>
      <c r="C46" s="54" t="s">
        <v>84</v>
      </c>
      <c r="D46" s="49"/>
      <c r="E46" s="50"/>
    </row>
    <row r="47" spans="1:5" s="51" customFormat="1" ht="26.25" customHeight="1" hidden="1">
      <c r="A47" s="46"/>
      <c r="B47" s="46"/>
      <c r="C47" s="54" t="s">
        <v>88</v>
      </c>
      <c r="D47" s="49"/>
      <c r="E47" s="50"/>
    </row>
    <row r="48" spans="1:5" s="51" customFormat="1" ht="26.25" customHeight="1" hidden="1">
      <c r="A48" s="46"/>
      <c r="B48" s="46"/>
      <c r="C48" s="54" t="s">
        <v>6</v>
      </c>
      <c r="D48" s="49"/>
      <c r="E48" s="50"/>
    </row>
    <row r="49" spans="1:5" s="51" customFormat="1" ht="26.25" customHeight="1" hidden="1">
      <c r="A49" s="46"/>
      <c r="B49" s="46"/>
      <c r="C49" s="54" t="s">
        <v>7</v>
      </c>
      <c r="D49" s="49"/>
      <c r="E49" s="50"/>
    </row>
    <row r="50" spans="1:5" s="51" customFormat="1" ht="26.25" customHeight="1" hidden="1">
      <c r="A50" s="46"/>
      <c r="B50" s="46"/>
      <c r="C50" s="54" t="s">
        <v>77</v>
      </c>
      <c r="D50" s="49"/>
      <c r="E50" s="50"/>
    </row>
    <row r="51" spans="1:5" s="28" customFormat="1" ht="21.75" customHeight="1">
      <c r="A51" s="22" t="s">
        <v>24</v>
      </c>
      <c r="B51" s="122" t="s">
        <v>8</v>
      </c>
      <c r="C51" s="123"/>
      <c r="D51" s="45">
        <f>SUM(D52:D70)</f>
        <v>3076.4300000000003</v>
      </c>
      <c r="E51" s="27"/>
    </row>
    <row r="52" spans="1:5" s="51" customFormat="1" ht="21.75" customHeight="1" hidden="1">
      <c r="A52" s="46"/>
      <c r="B52" s="46"/>
      <c r="C52" s="145" t="s">
        <v>3</v>
      </c>
      <c r="D52" s="49"/>
      <c r="E52" s="50"/>
    </row>
    <row r="53" spans="1:5" s="51" customFormat="1" ht="21.75" customHeight="1" hidden="1">
      <c r="A53" s="46"/>
      <c r="B53" s="46"/>
      <c r="C53" s="85" t="s">
        <v>76</v>
      </c>
      <c r="D53" s="49"/>
      <c r="E53" s="50"/>
    </row>
    <row r="54" spans="1:5" s="51" customFormat="1" ht="21.75" customHeight="1" hidden="1">
      <c r="A54" s="46"/>
      <c r="B54" s="46"/>
      <c r="C54" s="85" t="s">
        <v>86</v>
      </c>
      <c r="D54" s="49"/>
      <c r="E54" s="50"/>
    </row>
    <row r="55" spans="1:5" s="51" customFormat="1" ht="21.75" customHeight="1" hidden="1">
      <c r="A55" s="46"/>
      <c r="B55" s="46"/>
      <c r="C55" s="85" t="s">
        <v>4</v>
      </c>
      <c r="D55" s="144">
        <v>1468.6</v>
      </c>
      <c r="E55" s="50"/>
    </row>
    <row r="56" spans="1:5" s="51" customFormat="1" ht="21.75" customHeight="1" hidden="1">
      <c r="A56" s="46"/>
      <c r="B56" s="84"/>
      <c r="C56" s="85" t="s">
        <v>85</v>
      </c>
      <c r="D56" s="144">
        <v>143.7</v>
      </c>
      <c r="E56" s="50"/>
    </row>
    <row r="57" spans="1:5" s="51" customFormat="1" ht="21.75" customHeight="1" hidden="1">
      <c r="A57" s="46"/>
      <c r="B57" s="84"/>
      <c r="C57" s="85" t="s">
        <v>5</v>
      </c>
      <c r="D57" s="144"/>
      <c r="E57" s="50"/>
    </row>
    <row r="58" spans="1:5" s="51" customFormat="1" ht="21.75" customHeight="1" hidden="1">
      <c r="A58" s="46"/>
      <c r="B58" s="84"/>
      <c r="C58" s="85" t="s">
        <v>39</v>
      </c>
      <c r="D58" s="144"/>
      <c r="E58" s="50"/>
    </row>
    <row r="59" spans="1:5" s="51" customFormat="1" ht="21.75" customHeight="1" hidden="1">
      <c r="A59" s="46"/>
      <c r="B59" s="84"/>
      <c r="C59" s="85" t="s">
        <v>83</v>
      </c>
      <c r="D59" s="144">
        <f>243</f>
        <v>243</v>
      </c>
      <c r="E59" s="50"/>
    </row>
    <row r="60" spans="1:5" s="51" customFormat="1" ht="21.75" customHeight="1" hidden="1">
      <c r="A60" s="46"/>
      <c r="B60" s="84"/>
      <c r="C60" s="85" t="s">
        <v>7</v>
      </c>
      <c r="D60" s="144"/>
      <c r="E60" s="50"/>
    </row>
    <row r="61" spans="1:5" s="51" customFormat="1" ht="21.75" customHeight="1" hidden="1">
      <c r="A61" s="46"/>
      <c r="B61" s="84"/>
      <c r="C61" s="85" t="s">
        <v>88</v>
      </c>
      <c r="D61" s="144">
        <v>1221.13</v>
      </c>
      <c r="E61" s="50"/>
    </row>
    <row r="62" spans="1:5" s="51" customFormat="1" ht="21.75" customHeight="1" hidden="1">
      <c r="A62" s="46"/>
      <c r="B62" s="84"/>
      <c r="C62" s="85" t="s">
        <v>61</v>
      </c>
      <c r="D62" s="144"/>
      <c r="E62" s="50"/>
    </row>
    <row r="63" spans="1:5" s="51" customFormat="1" ht="21.75" customHeight="1" hidden="1">
      <c r="A63" s="46"/>
      <c r="B63" s="84"/>
      <c r="C63" s="85" t="s">
        <v>87</v>
      </c>
      <c r="D63" s="144"/>
      <c r="E63" s="50"/>
    </row>
    <row r="64" spans="1:5" s="51" customFormat="1" ht="21.75" customHeight="1" hidden="1">
      <c r="A64" s="46"/>
      <c r="B64" s="84"/>
      <c r="C64" s="85" t="s">
        <v>2</v>
      </c>
      <c r="D64" s="144"/>
      <c r="E64" s="50"/>
    </row>
    <row r="65" spans="1:5" s="51" customFormat="1" ht="21.75" customHeight="1" hidden="1">
      <c r="A65" s="46"/>
      <c r="B65" s="84"/>
      <c r="C65" s="85" t="s">
        <v>60</v>
      </c>
      <c r="D65" s="144"/>
      <c r="E65" s="50"/>
    </row>
    <row r="66" spans="1:5" s="51" customFormat="1" ht="21.75" customHeight="1" hidden="1">
      <c r="A66" s="46"/>
      <c r="B66" s="84"/>
      <c r="C66" s="85" t="s">
        <v>84</v>
      </c>
      <c r="D66" s="144"/>
      <c r="E66" s="50"/>
    </row>
    <row r="67" spans="1:5" s="51" customFormat="1" ht="21.75" customHeight="1" hidden="1">
      <c r="A67" s="46"/>
      <c r="B67" s="84"/>
      <c r="C67" s="85" t="s">
        <v>88</v>
      </c>
      <c r="D67" s="144"/>
      <c r="E67" s="50"/>
    </row>
    <row r="68" spans="1:5" s="51" customFormat="1" ht="21.75" customHeight="1" hidden="1">
      <c r="A68" s="46"/>
      <c r="B68" s="84"/>
      <c r="C68" s="85" t="s">
        <v>6</v>
      </c>
      <c r="D68" s="144"/>
      <c r="E68" s="50"/>
    </row>
    <row r="69" spans="1:5" s="51" customFormat="1" ht="21.75" customHeight="1" hidden="1">
      <c r="A69" s="46"/>
      <c r="B69" s="84"/>
      <c r="C69" s="85" t="s">
        <v>7</v>
      </c>
      <c r="D69" s="144"/>
      <c r="E69" s="50"/>
    </row>
    <row r="70" spans="1:5" s="51" customFormat="1" ht="21.75" customHeight="1" hidden="1">
      <c r="A70" s="46"/>
      <c r="B70" s="84"/>
      <c r="C70" s="85" t="s">
        <v>77</v>
      </c>
      <c r="D70" s="144"/>
      <c r="E70" s="50"/>
    </row>
    <row r="71" spans="1:5" s="28" customFormat="1" ht="26.25" customHeight="1">
      <c r="A71" s="22"/>
      <c r="B71" s="122" t="s">
        <v>9</v>
      </c>
      <c r="C71" s="123"/>
      <c r="D71" s="45">
        <f>SUM(D72:D88)</f>
        <v>1033.32</v>
      </c>
      <c r="E71" s="27"/>
    </row>
    <row r="72" spans="1:5" s="51" customFormat="1" ht="26.25" customHeight="1" hidden="1">
      <c r="A72" s="46"/>
      <c r="B72" s="84"/>
      <c r="C72" s="85" t="s">
        <v>3</v>
      </c>
      <c r="D72" s="144"/>
      <c r="E72" s="50"/>
    </row>
    <row r="73" spans="1:5" s="51" customFormat="1" ht="26.25" customHeight="1" hidden="1">
      <c r="A73" s="46"/>
      <c r="B73" s="84"/>
      <c r="C73" s="85" t="s">
        <v>76</v>
      </c>
      <c r="D73" s="144"/>
      <c r="E73" s="50"/>
    </row>
    <row r="74" spans="1:5" s="51" customFormat="1" ht="26.25" customHeight="1" hidden="1">
      <c r="A74" s="46"/>
      <c r="B74" s="84"/>
      <c r="C74" s="85" t="s">
        <v>86</v>
      </c>
      <c r="D74" s="144"/>
      <c r="E74" s="50"/>
    </row>
    <row r="75" spans="1:5" s="51" customFormat="1" ht="26.25" customHeight="1" hidden="1">
      <c r="A75" s="46"/>
      <c r="B75" s="84"/>
      <c r="C75" s="85" t="s">
        <v>4</v>
      </c>
      <c r="D75" s="144"/>
      <c r="E75" s="50"/>
    </row>
    <row r="76" spans="1:5" s="51" customFormat="1" ht="26.25" customHeight="1" hidden="1">
      <c r="A76" s="46"/>
      <c r="B76" s="84"/>
      <c r="C76" s="85" t="s">
        <v>85</v>
      </c>
      <c r="D76" s="144">
        <v>1033.32</v>
      </c>
      <c r="E76" s="50"/>
    </row>
    <row r="77" spans="1:5" s="51" customFormat="1" ht="26.25" customHeight="1" hidden="1">
      <c r="A77" s="46"/>
      <c r="B77" s="84"/>
      <c r="C77" s="85" t="s">
        <v>5</v>
      </c>
      <c r="D77" s="144"/>
      <c r="E77" s="50"/>
    </row>
    <row r="78" spans="1:5" s="51" customFormat="1" ht="26.25" customHeight="1" hidden="1">
      <c r="A78" s="46"/>
      <c r="B78" s="84"/>
      <c r="C78" s="85" t="s">
        <v>39</v>
      </c>
      <c r="D78" s="144"/>
      <c r="E78" s="50"/>
    </row>
    <row r="79" spans="1:5" s="51" customFormat="1" ht="26.25" customHeight="1" hidden="1">
      <c r="A79" s="46"/>
      <c r="B79" s="84"/>
      <c r="C79" s="85" t="s">
        <v>83</v>
      </c>
      <c r="D79" s="144"/>
      <c r="E79" s="50"/>
    </row>
    <row r="80" spans="1:5" s="51" customFormat="1" ht="26.25" customHeight="1" hidden="1">
      <c r="A80" s="46"/>
      <c r="B80" s="84"/>
      <c r="C80" s="85" t="s">
        <v>61</v>
      </c>
      <c r="D80" s="144"/>
      <c r="E80" s="50"/>
    </row>
    <row r="81" spans="1:5" s="51" customFormat="1" ht="26.25" customHeight="1" hidden="1">
      <c r="A81" s="46"/>
      <c r="B81" s="84"/>
      <c r="C81" s="85" t="s">
        <v>87</v>
      </c>
      <c r="D81" s="144"/>
      <c r="E81" s="50"/>
    </row>
    <row r="82" spans="1:5" s="51" customFormat="1" ht="26.25" customHeight="1" hidden="1">
      <c r="A82" s="46"/>
      <c r="B82" s="84"/>
      <c r="C82" s="85" t="s">
        <v>2</v>
      </c>
      <c r="D82" s="144"/>
      <c r="E82" s="50"/>
    </row>
    <row r="83" spans="1:5" s="51" customFormat="1" ht="26.25" customHeight="1" hidden="1">
      <c r="A83" s="46"/>
      <c r="B83" s="84"/>
      <c r="C83" s="85" t="s">
        <v>60</v>
      </c>
      <c r="D83" s="144"/>
      <c r="E83" s="50"/>
    </row>
    <row r="84" spans="1:5" s="51" customFormat="1" ht="26.25" customHeight="1" hidden="1">
      <c r="A84" s="46"/>
      <c r="B84" s="84"/>
      <c r="C84" s="85" t="s">
        <v>84</v>
      </c>
      <c r="D84" s="144"/>
      <c r="E84" s="50"/>
    </row>
    <row r="85" spans="1:5" s="51" customFormat="1" ht="26.25" customHeight="1" hidden="1">
      <c r="A85" s="46"/>
      <c r="B85" s="84"/>
      <c r="C85" s="85" t="s">
        <v>88</v>
      </c>
      <c r="D85" s="144"/>
      <c r="E85" s="50"/>
    </row>
    <row r="86" spans="1:5" s="51" customFormat="1" ht="26.25" customHeight="1" hidden="1">
      <c r="A86" s="46"/>
      <c r="B86" s="84"/>
      <c r="C86" s="85" t="s">
        <v>6</v>
      </c>
      <c r="D86" s="144"/>
      <c r="E86" s="50"/>
    </row>
    <row r="87" spans="1:5" s="51" customFormat="1" ht="26.25" customHeight="1" hidden="1">
      <c r="A87" s="46"/>
      <c r="B87" s="84"/>
      <c r="C87" s="85" t="s">
        <v>7</v>
      </c>
      <c r="D87" s="144"/>
      <c r="E87" s="50"/>
    </row>
    <row r="88" spans="1:5" s="51" customFormat="1" ht="26.25" customHeight="1" hidden="1">
      <c r="A88" s="46"/>
      <c r="B88" s="84"/>
      <c r="C88" s="85" t="s">
        <v>77</v>
      </c>
      <c r="D88" s="144"/>
      <c r="E88" s="50"/>
    </row>
    <row r="89" spans="1:5" s="28" customFormat="1" ht="26.25" customHeight="1" hidden="1">
      <c r="A89" s="30"/>
      <c r="B89" s="122" t="s">
        <v>10</v>
      </c>
      <c r="C89" s="123"/>
      <c r="D89" s="52">
        <f>SUM(D90:D106)</f>
        <v>0</v>
      </c>
      <c r="E89" s="27"/>
    </row>
    <row r="90" spans="1:5" s="51" customFormat="1" ht="26.25" customHeight="1" hidden="1">
      <c r="A90" s="46"/>
      <c r="B90" s="146"/>
      <c r="C90" s="145" t="s">
        <v>3</v>
      </c>
      <c r="D90" s="144"/>
      <c r="E90" s="50"/>
    </row>
    <row r="91" spans="1:5" s="51" customFormat="1" ht="26.25" customHeight="1" hidden="1">
      <c r="A91" s="46"/>
      <c r="B91" s="146"/>
      <c r="C91" s="145" t="s">
        <v>76</v>
      </c>
      <c r="D91" s="144"/>
      <c r="E91" s="50"/>
    </row>
    <row r="92" spans="1:5" s="51" customFormat="1" ht="26.25" customHeight="1" hidden="1">
      <c r="A92" s="46"/>
      <c r="B92" s="146"/>
      <c r="C92" s="145" t="s">
        <v>86</v>
      </c>
      <c r="D92" s="144"/>
      <c r="E92" s="50"/>
    </row>
    <row r="93" spans="1:5" s="51" customFormat="1" ht="26.25" customHeight="1" hidden="1">
      <c r="A93" s="46"/>
      <c r="B93" s="146"/>
      <c r="C93" s="145" t="s">
        <v>4</v>
      </c>
      <c r="D93" s="144"/>
      <c r="E93" s="50"/>
    </row>
    <row r="94" spans="1:5" s="51" customFormat="1" ht="26.25" customHeight="1" hidden="1">
      <c r="A94" s="46"/>
      <c r="B94" s="146"/>
      <c r="C94" s="145" t="s">
        <v>85</v>
      </c>
      <c r="D94" s="144"/>
      <c r="E94" s="50"/>
    </row>
    <row r="95" spans="1:5" s="51" customFormat="1" ht="26.25" customHeight="1" hidden="1">
      <c r="A95" s="46"/>
      <c r="B95" s="146"/>
      <c r="C95" s="145" t="s">
        <v>5</v>
      </c>
      <c r="D95" s="144"/>
      <c r="E95" s="50"/>
    </row>
    <row r="96" spans="1:5" s="51" customFormat="1" ht="26.25" customHeight="1" hidden="1">
      <c r="A96" s="46"/>
      <c r="B96" s="146"/>
      <c r="C96" s="145" t="s">
        <v>39</v>
      </c>
      <c r="D96" s="144"/>
      <c r="E96" s="50"/>
    </row>
    <row r="97" spans="1:5" s="51" customFormat="1" ht="26.25" customHeight="1" hidden="1">
      <c r="A97" s="46"/>
      <c r="B97" s="146"/>
      <c r="C97" s="145" t="s">
        <v>83</v>
      </c>
      <c r="D97" s="144"/>
      <c r="E97" s="50"/>
    </row>
    <row r="98" spans="1:5" s="51" customFormat="1" ht="26.25" customHeight="1" hidden="1">
      <c r="A98" s="46"/>
      <c r="B98" s="146"/>
      <c r="C98" s="145" t="s">
        <v>61</v>
      </c>
      <c r="D98" s="144"/>
      <c r="E98" s="50"/>
    </row>
    <row r="99" spans="1:5" s="51" customFormat="1" ht="26.25" customHeight="1" hidden="1">
      <c r="A99" s="46"/>
      <c r="B99" s="146"/>
      <c r="C99" s="145" t="s">
        <v>87</v>
      </c>
      <c r="D99" s="144"/>
      <c r="E99" s="50"/>
    </row>
    <row r="100" spans="1:5" s="51" customFormat="1" ht="26.25" customHeight="1" hidden="1">
      <c r="A100" s="46"/>
      <c r="B100" s="146"/>
      <c r="C100" s="145" t="s">
        <v>2</v>
      </c>
      <c r="D100" s="144"/>
      <c r="E100" s="50"/>
    </row>
    <row r="101" spans="1:5" s="51" customFormat="1" ht="26.25" customHeight="1" hidden="1">
      <c r="A101" s="46"/>
      <c r="B101" s="146"/>
      <c r="C101" s="145" t="s">
        <v>60</v>
      </c>
      <c r="D101" s="144"/>
      <c r="E101" s="50"/>
    </row>
    <row r="102" spans="1:5" s="51" customFormat="1" ht="26.25" customHeight="1" hidden="1">
      <c r="A102" s="46"/>
      <c r="B102" s="146"/>
      <c r="C102" s="145" t="s">
        <v>84</v>
      </c>
      <c r="D102" s="144"/>
      <c r="E102" s="50"/>
    </row>
    <row r="103" spans="1:5" s="51" customFormat="1" ht="26.25" customHeight="1" hidden="1">
      <c r="A103" s="46"/>
      <c r="B103" s="146"/>
      <c r="C103" s="145" t="s">
        <v>88</v>
      </c>
      <c r="D103" s="144"/>
      <c r="E103" s="50"/>
    </row>
    <row r="104" spans="1:5" s="51" customFormat="1" ht="26.25" customHeight="1" hidden="1">
      <c r="A104" s="46"/>
      <c r="B104" s="146"/>
      <c r="C104" s="145" t="s">
        <v>6</v>
      </c>
      <c r="D104" s="144"/>
      <c r="E104" s="50"/>
    </row>
    <row r="105" spans="1:5" s="51" customFormat="1" ht="26.25" customHeight="1" hidden="1">
      <c r="A105" s="46"/>
      <c r="B105" s="146"/>
      <c r="C105" s="145" t="s">
        <v>7</v>
      </c>
      <c r="D105" s="144"/>
      <c r="E105" s="50"/>
    </row>
    <row r="106" spans="1:5" s="51" customFormat="1" ht="26.25" customHeight="1" hidden="1">
      <c r="A106" s="46"/>
      <c r="B106" s="146"/>
      <c r="C106" s="145" t="s">
        <v>77</v>
      </c>
      <c r="D106" s="144"/>
      <c r="E106" s="50"/>
    </row>
    <row r="107" spans="1:8" s="28" customFormat="1" ht="26.25" customHeight="1">
      <c r="A107" s="22"/>
      <c r="B107" s="122" t="s">
        <v>0</v>
      </c>
      <c r="C107" s="123"/>
      <c r="D107" s="52">
        <f>SUM(D108:D124)</f>
        <v>5219.56</v>
      </c>
      <c r="E107" s="27"/>
      <c r="G107" s="32"/>
      <c r="H107" s="32"/>
    </row>
    <row r="108" spans="1:5" s="51" customFormat="1" ht="26.25" customHeight="1" hidden="1">
      <c r="A108" s="46"/>
      <c r="B108" s="146"/>
      <c r="C108" s="145" t="s">
        <v>3</v>
      </c>
      <c r="D108" s="144"/>
      <c r="E108" s="50"/>
    </row>
    <row r="109" spans="1:5" s="51" customFormat="1" ht="26.25" customHeight="1" hidden="1">
      <c r="A109" s="46"/>
      <c r="B109" s="146"/>
      <c r="C109" s="145" t="s">
        <v>76</v>
      </c>
      <c r="D109" s="144"/>
      <c r="E109" s="50"/>
    </row>
    <row r="110" spans="1:5" s="51" customFormat="1" ht="26.25" customHeight="1" hidden="1">
      <c r="A110" s="46"/>
      <c r="B110" s="146"/>
      <c r="C110" s="145" t="s">
        <v>86</v>
      </c>
      <c r="D110" s="144"/>
      <c r="E110" s="50"/>
    </row>
    <row r="111" spans="1:5" s="51" customFormat="1" ht="26.25" customHeight="1" hidden="1">
      <c r="A111" s="46"/>
      <c r="B111" s="146"/>
      <c r="C111" s="145" t="s">
        <v>4</v>
      </c>
      <c r="D111" s="144"/>
      <c r="E111" s="50"/>
    </row>
    <row r="112" spans="1:5" s="51" customFormat="1" ht="26.25" customHeight="1" hidden="1">
      <c r="A112" s="46"/>
      <c r="B112" s="146"/>
      <c r="C112" s="145" t="s">
        <v>85</v>
      </c>
      <c r="D112" s="144"/>
      <c r="E112" s="50"/>
    </row>
    <row r="113" spans="1:5" s="51" customFormat="1" ht="26.25" customHeight="1" hidden="1">
      <c r="A113" s="46"/>
      <c r="B113" s="146"/>
      <c r="C113" s="145" t="s">
        <v>5</v>
      </c>
      <c r="D113" s="144"/>
      <c r="E113" s="50"/>
    </row>
    <row r="114" spans="1:5" s="51" customFormat="1" ht="26.25" customHeight="1" hidden="1">
      <c r="A114" s="46"/>
      <c r="B114" s="146"/>
      <c r="C114" s="145" t="s">
        <v>39</v>
      </c>
      <c r="D114" s="144">
        <v>4771.63</v>
      </c>
      <c r="E114" s="50"/>
    </row>
    <row r="115" spans="1:5" s="51" customFormat="1" ht="26.25" customHeight="1" hidden="1">
      <c r="A115" s="46"/>
      <c r="B115" s="146"/>
      <c r="C115" s="145" t="s">
        <v>83</v>
      </c>
      <c r="D115" s="144"/>
      <c r="E115" s="50"/>
    </row>
    <row r="116" spans="1:5" s="51" customFormat="1" ht="26.25" customHeight="1" hidden="1">
      <c r="A116" s="46"/>
      <c r="B116" s="146"/>
      <c r="C116" s="145" t="s">
        <v>61</v>
      </c>
      <c r="D116" s="144">
        <v>315.87</v>
      </c>
      <c r="E116" s="50"/>
    </row>
    <row r="117" spans="1:5" s="51" customFormat="1" ht="26.25" customHeight="1" hidden="1">
      <c r="A117" s="46"/>
      <c r="B117" s="146"/>
      <c r="C117" s="145" t="s">
        <v>87</v>
      </c>
      <c r="D117" s="144"/>
      <c r="E117" s="50"/>
    </row>
    <row r="118" spans="1:5" s="51" customFormat="1" ht="26.25" customHeight="1" hidden="1">
      <c r="A118" s="46"/>
      <c r="B118" s="146"/>
      <c r="C118" s="145" t="s">
        <v>2</v>
      </c>
      <c r="D118" s="144"/>
      <c r="E118" s="50"/>
    </row>
    <row r="119" spans="1:5" s="51" customFormat="1" ht="26.25" customHeight="1" hidden="1">
      <c r="A119" s="46"/>
      <c r="B119" s="146"/>
      <c r="C119" s="145" t="s">
        <v>60</v>
      </c>
      <c r="D119" s="144"/>
      <c r="E119" s="50"/>
    </row>
    <row r="120" spans="1:5" s="51" customFormat="1" ht="26.25" customHeight="1" hidden="1">
      <c r="A120" s="46"/>
      <c r="B120" s="146"/>
      <c r="C120" s="145" t="s">
        <v>84</v>
      </c>
      <c r="D120" s="144"/>
      <c r="E120" s="50"/>
    </row>
    <row r="121" spans="1:5" s="51" customFormat="1" ht="26.25" customHeight="1" hidden="1">
      <c r="A121" s="46"/>
      <c r="B121" s="146"/>
      <c r="C121" s="145" t="s">
        <v>88</v>
      </c>
      <c r="D121" s="144"/>
      <c r="E121" s="50"/>
    </row>
    <row r="122" spans="1:5" s="51" customFormat="1" ht="26.25" customHeight="1" hidden="1">
      <c r="A122" s="46"/>
      <c r="B122" s="146"/>
      <c r="C122" s="145" t="s">
        <v>6</v>
      </c>
      <c r="D122" s="144"/>
      <c r="E122" s="50"/>
    </row>
    <row r="123" spans="1:5" s="51" customFormat="1" ht="26.25" customHeight="1" hidden="1">
      <c r="A123" s="46"/>
      <c r="B123" s="146"/>
      <c r="C123" s="145" t="s">
        <v>7</v>
      </c>
      <c r="D123" s="144">
        <v>132.06</v>
      </c>
      <c r="E123" s="50"/>
    </row>
    <row r="124" spans="1:5" s="51" customFormat="1" ht="26.25" customHeight="1" hidden="1">
      <c r="A124" s="46"/>
      <c r="B124" s="47"/>
      <c r="C124" s="48" t="s">
        <v>77</v>
      </c>
      <c r="D124" s="49"/>
      <c r="E124" s="50"/>
    </row>
    <row r="125" spans="1:5" s="28" customFormat="1" ht="26.25" customHeight="1">
      <c r="A125" s="24" t="s">
        <v>72</v>
      </c>
      <c r="B125" s="198" t="s">
        <v>125</v>
      </c>
      <c r="C125" s="80" t="s">
        <v>418</v>
      </c>
      <c r="D125" s="42">
        <v>9100</v>
      </c>
      <c r="E125" s="27"/>
    </row>
    <row r="126" spans="1:5" s="34" customFormat="1" ht="36" customHeight="1">
      <c r="A126" s="22"/>
      <c r="B126" s="198"/>
      <c r="C126" s="80" t="s">
        <v>419</v>
      </c>
      <c r="D126" s="42">
        <v>15551.55</v>
      </c>
      <c r="E126" s="33"/>
    </row>
    <row r="127" spans="1:5" s="34" customFormat="1" ht="26.25" customHeight="1">
      <c r="A127" s="61" t="s">
        <v>21</v>
      </c>
      <c r="B127" s="98" t="s">
        <v>73</v>
      </c>
      <c r="C127" s="99"/>
      <c r="D127" s="62">
        <f>SUM(D128:D159)</f>
        <v>208173.08000000002</v>
      </c>
      <c r="E127" s="33"/>
    </row>
    <row r="128" spans="1:5" s="34" customFormat="1" ht="20.25" customHeight="1">
      <c r="A128" s="148" t="s">
        <v>61</v>
      </c>
      <c r="B128" s="119" t="s">
        <v>420</v>
      </c>
      <c r="C128" s="127"/>
      <c r="D128" s="31">
        <v>10593.94</v>
      </c>
      <c r="E128" s="35"/>
    </row>
    <row r="129" spans="1:5" s="34" customFormat="1" ht="20.25" customHeight="1">
      <c r="A129" s="163"/>
      <c r="B129" s="119" t="s">
        <v>271</v>
      </c>
      <c r="C129" s="127"/>
      <c r="D129" s="31">
        <v>872.6</v>
      </c>
      <c r="E129" s="35"/>
    </row>
    <row r="130" spans="1:5" s="34" customFormat="1" ht="20.25" customHeight="1">
      <c r="A130" s="163"/>
      <c r="B130" s="119" t="s">
        <v>421</v>
      </c>
      <c r="C130" s="127"/>
      <c r="D130" s="31">
        <v>300</v>
      </c>
      <c r="E130" s="35"/>
    </row>
    <row r="131" spans="1:5" s="34" customFormat="1" ht="20.25" customHeight="1">
      <c r="A131" s="163"/>
      <c r="B131" s="119" t="s">
        <v>422</v>
      </c>
      <c r="C131" s="127"/>
      <c r="D131" s="31">
        <v>398.49</v>
      </c>
      <c r="E131" s="35"/>
    </row>
    <row r="132" spans="1:5" s="34" customFormat="1" ht="20.25" customHeight="1">
      <c r="A132" s="149"/>
      <c r="B132" s="119" t="s">
        <v>59</v>
      </c>
      <c r="C132" s="127"/>
      <c r="D132" s="31">
        <v>460.71</v>
      </c>
      <c r="E132" s="35"/>
    </row>
    <row r="133" spans="1:5" s="34" customFormat="1" ht="20.25" customHeight="1">
      <c r="A133" s="199" t="s">
        <v>87</v>
      </c>
      <c r="B133" s="119" t="s">
        <v>423</v>
      </c>
      <c r="C133" s="127"/>
      <c r="D133" s="31">
        <v>12300.05</v>
      </c>
      <c r="E133" s="35"/>
    </row>
    <row r="134" spans="1:5" s="34" customFormat="1" ht="20.25" customHeight="1">
      <c r="A134" s="148" t="s">
        <v>129</v>
      </c>
      <c r="B134" s="119" t="s">
        <v>402</v>
      </c>
      <c r="C134" s="127"/>
      <c r="D134" s="31">
        <v>24480</v>
      </c>
      <c r="E134" s="35"/>
    </row>
    <row r="135" spans="1:5" s="34" customFormat="1" ht="20.25" customHeight="1">
      <c r="A135" s="163"/>
      <c r="B135" s="119" t="s">
        <v>59</v>
      </c>
      <c r="C135" s="127"/>
      <c r="D135" s="31">
        <v>2305.71</v>
      </c>
      <c r="E135" s="35"/>
    </row>
    <row r="136" spans="1:5" s="34" customFormat="1" ht="36" customHeight="1">
      <c r="A136" s="163"/>
      <c r="B136" s="119" t="s">
        <v>424</v>
      </c>
      <c r="C136" s="127"/>
      <c r="D136" s="31">
        <v>4002</v>
      </c>
      <c r="E136" s="35"/>
    </row>
    <row r="137" spans="1:5" s="34" customFormat="1" ht="20.25" customHeight="1">
      <c r="A137" s="149"/>
      <c r="B137" s="119" t="s">
        <v>425</v>
      </c>
      <c r="C137" s="127"/>
      <c r="D137" s="31">
        <v>18.78</v>
      </c>
      <c r="E137" s="35"/>
    </row>
    <row r="138" spans="1:5" s="34" customFormat="1" ht="19.5" customHeight="1">
      <c r="A138" s="93" t="s">
        <v>212</v>
      </c>
      <c r="B138" s="130" t="s">
        <v>426</v>
      </c>
      <c r="C138" s="182"/>
      <c r="D138" s="76">
        <v>282</v>
      </c>
      <c r="E138" s="35"/>
    </row>
    <row r="139" spans="1:5" s="34" customFormat="1" ht="19.5" customHeight="1">
      <c r="A139" s="118" t="s">
        <v>151</v>
      </c>
      <c r="B139" s="130" t="s">
        <v>427</v>
      </c>
      <c r="C139" s="182"/>
      <c r="D139" s="76">
        <v>10350</v>
      </c>
      <c r="E139" s="35"/>
    </row>
    <row r="140" spans="1:5" s="34" customFormat="1" ht="19.5" customHeight="1">
      <c r="A140" s="118"/>
      <c r="B140" s="130" t="s">
        <v>428</v>
      </c>
      <c r="C140" s="182"/>
      <c r="D140" s="76">
        <v>1750</v>
      </c>
      <c r="E140" s="35"/>
    </row>
    <row r="141" spans="1:5" s="34" customFormat="1" ht="19.5" customHeight="1">
      <c r="A141" s="118"/>
      <c r="B141" s="130" t="s">
        <v>429</v>
      </c>
      <c r="C141" s="182"/>
      <c r="D141" s="76">
        <v>47186.3</v>
      </c>
      <c r="E141" s="35"/>
    </row>
    <row r="142" spans="1:5" s="34" customFormat="1" ht="18.75">
      <c r="A142" s="118"/>
      <c r="B142" s="130" t="s">
        <v>430</v>
      </c>
      <c r="C142" s="182"/>
      <c r="D142" s="76">
        <v>1170</v>
      </c>
      <c r="E142" s="35"/>
    </row>
    <row r="143" spans="1:5" s="34" customFormat="1" ht="18" customHeight="1">
      <c r="A143" s="118" t="s">
        <v>78</v>
      </c>
      <c r="B143" s="119" t="s">
        <v>271</v>
      </c>
      <c r="C143" s="127"/>
      <c r="D143" s="76">
        <f>200+5000+660+600+660+660+400</f>
        <v>8180</v>
      </c>
      <c r="E143" s="35"/>
    </row>
    <row r="144" spans="1:5" s="34" customFormat="1" ht="18.75">
      <c r="A144" s="118"/>
      <c r="B144" s="130" t="s">
        <v>431</v>
      </c>
      <c r="C144" s="182"/>
      <c r="D144" s="76">
        <v>3992</v>
      </c>
      <c r="E144" s="35"/>
    </row>
    <row r="145" spans="1:5" s="34" customFormat="1" ht="18" customHeight="1">
      <c r="A145" s="118"/>
      <c r="B145" s="130" t="s">
        <v>403</v>
      </c>
      <c r="C145" s="182"/>
      <c r="D145" s="76">
        <f>3857</f>
        <v>3857</v>
      </c>
      <c r="E145" s="35"/>
    </row>
    <row r="146" spans="1:5" s="34" customFormat="1" ht="18.75">
      <c r="A146" s="118"/>
      <c r="B146" s="130" t="s">
        <v>432</v>
      </c>
      <c r="C146" s="182"/>
      <c r="D146" s="76">
        <v>699</v>
      </c>
      <c r="E146" s="35"/>
    </row>
    <row r="147" spans="1:5" s="34" customFormat="1" ht="18" customHeight="1">
      <c r="A147" s="118"/>
      <c r="B147" s="130" t="s">
        <v>433</v>
      </c>
      <c r="C147" s="182"/>
      <c r="D147" s="76">
        <f>4404+3780+3400+10269</f>
        <v>21853</v>
      </c>
      <c r="E147" s="35"/>
    </row>
    <row r="148" spans="1:5" s="34" customFormat="1" ht="18.75">
      <c r="A148" s="118"/>
      <c r="B148" s="130" t="s">
        <v>108</v>
      </c>
      <c r="C148" s="182"/>
      <c r="D148" s="76">
        <f>2500</f>
        <v>2500</v>
      </c>
      <c r="E148" s="35"/>
    </row>
    <row r="149" spans="1:5" s="34" customFormat="1" ht="21" customHeight="1">
      <c r="A149" s="118"/>
      <c r="B149" s="130" t="s">
        <v>434</v>
      </c>
      <c r="C149" s="131"/>
      <c r="D149" s="76">
        <v>554</v>
      </c>
      <c r="E149" s="35"/>
    </row>
    <row r="150" spans="1:5" s="34" customFormat="1" ht="21" customHeight="1">
      <c r="A150" s="118"/>
      <c r="B150" s="130" t="s">
        <v>435</v>
      </c>
      <c r="C150" s="131"/>
      <c r="D150" s="188">
        <v>324</v>
      </c>
      <c r="E150" s="35"/>
    </row>
    <row r="151" spans="1:5" s="34" customFormat="1" ht="18" customHeight="1">
      <c r="A151" s="118"/>
      <c r="B151" s="130" t="s">
        <v>427</v>
      </c>
      <c r="C151" s="182"/>
      <c r="D151" s="188">
        <v>30000</v>
      </c>
      <c r="E151" s="35"/>
    </row>
    <row r="152" spans="1:5" s="34" customFormat="1" ht="18.75">
      <c r="A152" s="161" t="s">
        <v>39</v>
      </c>
      <c r="B152" s="141" t="s">
        <v>436</v>
      </c>
      <c r="C152" s="141"/>
      <c r="D152" s="188">
        <v>11223.5</v>
      </c>
      <c r="E152" s="35"/>
    </row>
    <row r="153" spans="1:5" s="34" customFormat="1" ht="18.75">
      <c r="A153" s="162"/>
      <c r="B153" s="141" t="s">
        <v>437</v>
      </c>
      <c r="C153" s="141"/>
      <c r="D153" s="188">
        <v>2100</v>
      </c>
      <c r="E153" s="35"/>
    </row>
    <row r="154" spans="1:5" s="34" customFormat="1" ht="20.25" customHeight="1">
      <c r="A154" s="55" t="s">
        <v>138</v>
      </c>
      <c r="B154" s="141" t="s">
        <v>438</v>
      </c>
      <c r="C154" s="141"/>
      <c r="D154" s="188">
        <v>6420</v>
      </c>
      <c r="E154" s="35"/>
    </row>
    <row r="155" spans="1:5" s="34" customFormat="1" ht="36" customHeight="1" hidden="1">
      <c r="A155" s="157"/>
      <c r="B155" s="141"/>
      <c r="C155" s="141"/>
      <c r="D155" s="188"/>
      <c r="E155" s="35"/>
    </row>
    <row r="156" spans="1:5" s="34" customFormat="1" ht="34.5" customHeight="1" hidden="1">
      <c r="A156" s="157"/>
      <c r="B156" s="141"/>
      <c r="C156" s="141"/>
      <c r="D156" s="188"/>
      <c r="E156" s="35"/>
    </row>
    <row r="157" spans="1:5" s="34" customFormat="1" ht="35.25" customHeight="1" hidden="1">
      <c r="A157" s="157"/>
      <c r="B157" s="141"/>
      <c r="C157" s="141"/>
      <c r="D157" s="188"/>
      <c r="E157" s="35"/>
    </row>
    <row r="158" spans="1:5" s="34" customFormat="1" ht="37.5" customHeight="1" hidden="1">
      <c r="A158" s="157"/>
      <c r="B158" s="141"/>
      <c r="C158" s="141"/>
      <c r="D158" s="188"/>
      <c r="E158" s="35"/>
    </row>
    <row r="159" spans="1:5" s="34" customFormat="1" ht="19.5" customHeight="1" hidden="1">
      <c r="A159" s="55"/>
      <c r="B159" s="130"/>
      <c r="C159" s="182"/>
      <c r="D159" s="188"/>
      <c r="E159" s="35"/>
    </row>
    <row r="160" spans="1:6" s="34" customFormat="1" ht="21" customHeight="1">
      <c r="A160" s="63"/>
      <c r="B160" s="98" t="s">
        <v>18</v>
      </c>
      <c r="C160" s="99"/>
      <c r="D160" s="64">
        <f>D10+D127</f>
        <v>284040.66000000003</v>
      </c>
      <c r="E160" s="35"/>
      <c r="F160" s="36"/>
    </row>
    <row r="161" spans="1:5" s="34" customFormat="1" ht="21" customHeight="1">
      <c r="A161" s="65"/>
      <c r="B161" s="128" t="s">
        <v>74</v>
      </c>
      <c r="C161" s="129"/>
      <c r="D161" s="194">
        <f>SUM(D162:D168)</f>
        <v>301073</v>
      </c>
      <c r="E161" s="35"/>
    </row>
    <row r="162" spans="1:5" s="34" customFormat="1" ht="30" customHeight="1">
      <c r="A162" s="22" t="s">
        <v>39</v>
      </c>
      <c r="B162" s="132" t="s">
        <v>439</v>
      </c>
      <c r="C162" s="133"/>
      <c r="D162" s="53">
        <v>151073</v>
      </c>
      <c r="E162" s="35"/>
    </row>
    <row r="163" spans="1:5" s="34" customFormat="1" ht="39.75" customHeight="1">
      <c r="A163" s="22" t="s">
        <v>138</v>
      </c>
      <c r="B163" s="132" t="s">
        <v>440</v>
      </c>
      <c r="C163" s="133"/>
      <c r="D163" s="53">
        <v>150000</v>
      </c>
      <c r="E163" s="35"/>
    </row>
    <row r="164" spans="1:5" s="34" customFormat="1" ht="66.75" customHeight="1" hidden="1">
      <c r="A164" s="22"/>
      <c r="B164" s="130"/>
      <c r="C164" s="131"/>
      <c r="D164" s="53"/>
      <c r="E164" s="35"/>
    </row>
    <row r="165" spans="1:5" s="34" customFormat="1" ht="37.5" customHeight="1" hidden="1">
      <c r="A165" s="22"/>
      <c r="B165" s="141"/>
      <c r="C165" s="141"/>
      <c r="D165" s="44"/>
      <c r="E165" s="38"/>
    </row>
    <row r="166" spans="1:5" s="34" customFormat="1" ht="11.25" customHeight="1" hidden="1">
      <c r="A166" s="22"/>
      <c r="B166" s="102"/>
      <c r="C166" s="103"/>
      <c r="D166" s="53"/>
      <c r="E166" s="38"/>
    </row>
    <row r="167" spans="1:5" s="34" customFormat="1" ht="18.75" hidden="1">
      <c r="A167" s="22"/>
      <c r="B167" s="130"/>
      <c r="C167" s="131"/>
      <c r="D167" s="76"/>
      <c r="E167" s="38"/>
    </row>
    <row r="168" spans="1:5" s="34" customFormat="1" ht="18.75" hidden="1">
      <c r="A168" s="22"/>
      <c r="B168" s="130"/>
      <c r="C168" s="131"/>
      <c r="D168" s="76"/>
      <c r="E168" s="38"/>
    </row>
    <row r="169" spans="1:5" s="34" customFormat="1" ht="18.75" hidden="1">
      <c r="A169" s="22"/>
      <c r="B169" s="130"/>
      <c r="C169" s="182"/>
      <c r="D169" s="76"/>
      <c r="E169" s="38"/>
    </row>
    <row r="170" spans="1:5" s="34" customFormat="1" ht="21" customHeight="1">
      <c r="A170" s="65"/>
      <c r="B170" s="128" t="s">
        <v>75</v>
      </c>
      <c r="C170" s="129"/>
      <c r="D170" s="67">
        <f>D160+D161</f>
        <v>585113.66</v>
      </c>
      <c r="E170" s="21"/>
    </row>
    <row r="171" spans="1:4" ht="21" customHeight="1">
      <c r="A171" s="73"/>
      <c r="B171" s="140" t="s">
        <v>79</v>
      </c>
      <c r="C171" s="140"/>
      <c r="D171" s="74">
        <f>SUM(D172:D173)</f>
        <v>0</v>
      </c>
    </row>
    <row r="172" spans="1:4" ht="21.75" customHeight="1">
      <c r="A172" s="22"/>
      <c r="B172" s="141"/>
      <c r="C172" s="141"/>
      <c r="D172" s="31"/>
    </row>
    <row r="173" spans="1:5" s="71" customFormat="1" ht="39.75" customHeight="1">
      <c r="A173" s="167"/>
      <c r="B173" s="141"/>
      <c r="C173" s="141"/>
      <c r="D173" s="44"/>
      <c r="E173" s="72"/>
    </row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</sheetData>
  <sheetProtection/>
  <mergeCells count="70">
    <mergeCell ref="B169:C169"/>
    <mergeCell ref="B170:C170"/>
    <mergeCell ref="B171:C171"/>
    <mergeCell ref="B172:C172"/>
    <mergeCell ref="B173:C173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A152:A153"/>
    <mergeCell ref="B152:C152"/>
    <mergeCell ref="B153:C153"/>
    <mergeCell ref="B154:C154"/>
    <mergeCell ref="B155:C155"/>
    <mergeCell ref="B156:C156"/>
    <mergeCell ref="A143:A15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38:C138"/>
    <mergeCell ref="A139:A142"/>
    <mergeCell ref="B139:C139"/>
    <mergeCell ref="B140:C140"/>
    <mergeCell ref="B141:C141"/>
    <mergeCell ref="B142:C142"/>
    <mergeCell ref="B133:C133"/>
    <mergeCell ref="A134:A137"/>
    <mergeCell ref="B134:C134"/>
    <mergeCell ref="B135:C135"/>
    <mergeCell ref="B136:C136"/>
    <mergeCell ref="B137:C137"/>
    <mergeCell ref="B127:C127"/>
    <mergeCell ref="A128:A132"/>
    <mergeCell ref="B128:C128"/>
    <mergeCell ref="B129:C129"/>
    <mergeCell ref="B130:C130"/>
    <mergeCell ref="B131:C131"/>
    <mergeCell ref="B132:C132"/>
    <mergeCell ref="B32:C32"/>
    <mergeCell ref="B33:C33"/>
    <mergeCell ref="B51:C51"/>
    <mergeCell ref="B71:C71"/>
    <mergeCell ref="B89:C89"/>
    <mergeCell ref="B107:C107"/>
    <mergeCell ref="A9:D9"/>
    <mergeCell ref="B10:C10"/>
    <mergeCell ref="B11:C11"/>
    <mergeCell ref="B29:C29"/>
    <mergeCell ref="B30:C30"/>
    <mergeCell ref="B31:C31"/>
    <mergeCell ref="A1:E1"/>
    <mergeCell ref="A2:D2"/>
    <mergeCell ref="A4:C4"/>
    <mergeCell ref="A5:C5"/>
    <mergeCell ref="A6:C6"/>
    <mergeCell ref="A7:C7"/>
  </mergeCells>
  <printOptions horizontalCentered="1"/>
  <pageMargins left="0.57" right="0.1968503937007874" top="0.4330708661417323" bottom="0.41" header="0.31496062992125984" footer="0.25"/>
  <pageSetup horizontalDpi="600" verticalDpi="600" orientation="portrait" paperSize="9" scale="64" r:id="rId1"/>
  <rowBreaks count="1" manualBreakCount="1">
    <brk id="172" max="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15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56" sqref="A156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40" customWidth="1"/>
    <col min="5" max="5" width="8.8515625" style="39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7.75" customHeight="1">
      <c r="A1" s="104" t="s">
        <v>441</v>
      </c>
      <c r="B1" s="104"/>
      <c r="C1" s="104"/>
      <c r="D1" s="104"/>
      <c r="E1" s="104"/>
    </row>
    <row r="2" spans="1:5" ht="20.25" customHeight="1" hidden="1">
      <c r="A2" s="105" t="s">
        <v>442</v>
      </c>
      <c r="B2" s="105"/>
      <c r="C2" s="105"/>
      <c r="D2" s="106"/>
      <c r="E2" s="26"/>
    </row>
    <row r="3" spans="1:5" ht="20.25" customHeight="1">
      <c r="A3" s="56"/>
      <c r="B3" s="56"/>
      <c r="C3" s="56"/>
      <c r="D3" s="58" t="s">
        <v>23</v>
      </c>
      <c r="E3" s="26"/>
    </row>
    <row r="4" spans="1:5" ht="23.25" customHeight="1">
      <c r="A4" s="107" t="s">
        <v>443</v>
      </c>
      <c r="B4" s="108"/>
      <c r="C4" s="109"/>
      <c r="D4" s="60">
        <f>D5+D6+D7</f>
        <v>6462867.93</v>
      </c>
      <c r="E4" s="26"/>
    </row>
    <row r="5" spans="1:5" ht="23.25" customHeight="1">
      <c r="A5" s="110" t="s">
        <v>80</v>
      </c>
      <c r="B5" s="111"/>
      <c r="C5" s="112"/>
      <c r="D5" s="57">
        <v>6462867.93</v>
      </c>
      <c r="E5" s="26"/>
    </row>
    <row r="6" spans="1:5" ht="23.25" customHeight="1">
      <c r="A6" s="110" t="s">
        <v>81</v>
      </c>
      <c r="B6" s="111"/>
      <c r="C6" s="112"/>
      <c r="D6" s="68"/>
      <c r="E6" s="26"/>
    </row>
    <row r="7" spans="1:5" ht="23.25" customHeight="1">
      <c r="A7" s="113" t="s">
        <v>352</v>
      </c>
      <c r="B7" s="113"/>
      <c r="C7" s="113"/>
      <c r="D7" s="57"/>
      <c r="E7" s="26"/>
    </row>
    <row r="8" spans="1:5" ht="23.25" customHeight="1">
      <c r="A8" s="69"/>
      <c r="B8" s="70"/>
      <c r="C8" s="70"/>
      <c r="D8" s="57"/>
      <c r="E8" s="26"/>
    </row>
    <row r="9" spans="1:5" s="28" customFormat="1" ht="23.25" customHeight="1">
      <c r="A9" s="95" t="s">
        <v>92</v>
      </c>
      <c r="B9" s="96"/>
      <c r="C9" s="96"/>
      <c r="D9" s="97"/>
      <c r="E9" s="27"/>
    </row>
    <row r="10" spans="1:5" s="28" customFormat="1" ht="25.5" customHeight="1">
      <c r="A10" s="59" t="s">
        <v>69</v>
      </c>
      <c r="B10" s="98" t="s">
        <v>70</v>
      </c>
      <c r="C10" s="99"/>
      <c r="D10" s="60">
        <f>D11+D29+D33++D51+D71+D89+D107+D125+D126+D32+D30+D31</f>
        <v>3554564.94</v>
      </c>
      <c r="E10" s="27"/>
    </row>
    <row r="11" spans="1:5" s="28" customFormat="1" ht="36" customHeight="1">
      <c r="A11" s="43" t="s">
        <v>71</v>
      </c>
      <c r="B11" s="116" t="s">
        <v>444</v>
      </c>
      <c r="C11" s="117"/>
      <c r="D11" s="45">
        <f>SUM(D12:D28)</f>
        <v>3498192.71</v>
      </c>
      <c r="E11" s="27"/>
    </row>
    <row r="12" spans="1:5" s="51" customFormat="1" ht="19.5" customHeight="1" hidden="1">
      <c r="A12" s="46"/>
      <c r="B12" s="47"/>
      <c r="C12" s="90" t="s">
        <v>3</v>
      </c>
      <c r="D12" s="144"/>
      <c r="E12" s="50"/>
    </row>
    <row r="13" spans="1:5" s="51" customFormat="1" ht="19.5" customHeight="1" hidden="1">
      <c r="A13" s="46"/>
      <c r="B13" s="47"/>
      <c r="C13" s="90" t="s">
        <v>76</v>
      </c>
      <c r="D13" s="144">
        <v>83685.49</v>
      </c>
      <c r="E13" s="50"/>
    </row>
    <row r="14" spans="1:5" s="51" customFormat="1" ht="19.5" customHeight="1" hidden="1">
      <c r="A14" s="46"/>
      <c r="B14" s="47"/>
      <c r="C14" s="90" t="s">
        <v>86</v>
      </c>
      <c r="D14" s="144"/>
      <c r="E14" s="50"/>
    </row>
    <row r="15" spans="1:5" s="51" customFormat="1" ht="19.5" customHeight="1" hidden="1">
      <c r="A15" s="46"/>
      <c r="B15" s="47"/>
      <c r="C15" s="90" t="s">
        <v>4</v>
      </c>
      <c r="D15" s="144"/>
      <c r="E15" s="50"/>
    </row>
    <row r="16" spans="1:5" s="51" customFormat="1" ht="19.5" customHeight="1" hidden="1">
      <c r="A16" s="46"/>
      <c r="B16" s="47"/>
      <c r="C16" s="90" t="s">
        <v>85</v>
      </c>
      <c r="D16" s="144"/>
      <c r="E16" s="50"/>
    </row>
    <row r="17" spans="1:5" s="51" customFormat="1" ht="19.5" customHeight="1" hidden="1">
      <c r="A17" s="46"/>
      <c r="B17" s="47"/>
      <c r="C17" s="90" t="s">
        <v>5</v>
      </c>
      <c r="D17" s="144">
        <v>19268.81</v>
      </c>
      <c r="E17" s="50"/>
    </row>
    <row r="18" spans="1:5" s="51" customFormat="1" ht="19.5" customHeight="1" hidden="1">
      <c r="A18" s="46"/>
      <c r="B18" s="47"/>
      <c r="C18" s="90" t="s">
        <v>39</v>
      </c>
      <c r="D18" s="144"/>
      <c r="E18" s="50"/>
    </row>
    <row r="19" spans="1:5" s="51" customFormat="1" ht="19.5" customHeight="1" hidden="1">
      <c r="A19" s="46"/>
      <c r="B19" s="47"/>
      <c r="C19" s="90" t="s">
        <v>83</v>
      </c>
      <c r="D19" s="144">
        <v>2804502.99</v>
      </c>
      <c r="E19" s="50"/>
    </row>
    <row r="20" spans="1:5" s="51" customFormat="1" ht="19.5" customHeight="1" hidden="1">
      <c r="A20" s="46"/>
      <c r="B20" s="47"/>
      <c r="C20" s="90" t="s">
        <v>11</v>
      </c>
      <c r="D20" s="144"/>
      <c r="E20" s="50"/>
    </row>
    <row r="21" spans="1:5" s="51" customFormat="1" ht="19.5" customHeight="1" hidden="1">
      <c r="A21" s="46"/>
      <c r="B21" s="47"/>
      <c r="C21" s="90" t="s">
        <v>87</v>
      </c>
      <c r="D21" s="144"/>
      <c r="E21" s="50"/>
    </row>
    <row r="22" spans="1:5" s="51" customFormat="1" ht="19.5" customHeight="1" hidden="1">
      <c r="A22" s="46"/>
      <c r="B22" s="47"/>
      <c r="C22" s="90" t="s">
        <v>2</v>
      </c>
      <c r="D22" s="144">
        <v>59599.08</v>
      </c>
      <c r="E22" s="50"/>
    </row>
    <row r="23" spans="1:5" s="51" customFormat="1" ht="19.5" customHeight="1" hidden="1">
      <c r="A23" s="46"/>
      <c r="B23" s="47"/>
      <c r="C23" s="90" t="s">
        <v>60</v>
      </c>
      <c r="D23" s="144"/>
      <c r="E23" s="50"/>
    </row>
    <row r="24" spans="1:5" s="51" customFormat="1" ht="19.5" customHeight="1" hidden="1">
      <c r="A24" s="46"/>
      <c r="B24" s="47"/>
      <c r="C24" s="90" t="s">
        <v>84</v>
      </c>
      <c r="D24" s="144">
        <v>29857.87</v>
      </c>
      <c r="E24" s="50"/>
    </row>
    <row r="25" spans="1:5" s="51" customFormat="1" ht="19.5" customHeight="1" hidden="1">
      <c r="A25" s="46"/>
      <c r="B25" s="47"/>
      <c r="C25" s="90" t="s">
        <v>88</v>
      </c>
      <c r="D25" s="144"/>
      <c r="E25" s="50"/>
    </row>
    <row r="26" spans="1:5" s="51" customFormat="1" ht="19.5" customHeight="1" hidden="1">
      <c r="A26" s="46"/>
      <c r="B26" s="47"/>
      <c r="C26" s="90" t="s">
        <v>6</v>
      </c>
      <c r="D26" s="144"/>
      <c r="E26" s="50"/>
    </row>
    <row r="27" spans="1:5" s="51" customFormat="1" ht="19.5" customHeight="1" hidden="1">
      <c r="A27" s="46"/>
      <c r="B27" s="47"/>
      <c r="C27" s="90" t="s">
        <v>7</v>
      </c>
      <c r="D27" s="144"/>
      <c r="E27" s="50"/>
    </row>
    <row r="28" spans="1:5" s="51" customFormat="1" ht="19.5" customHeight="1" hidden="1">
      <c r="A28" s="46"/>
      <c r="B28" s="47"/>
      <c r="C28" s="90" t="s">
        <v>77</v>
      </c>
      <c r="D28" s="144">
        <v>501278.47</v>
      </c>
      <c r="E28" s="50"/>
    </row>
    <row r="29" spans="1:5" s="28" customFormat="1" ht="21.75" customHeight="1">
      <c r="A29" s="43" t="s">
        <v>32</v>
      </c>
      <c r="B29" s="102" t="s">
        <v>33</v>
      </c>
      <c r="C29" s="103"/>
      <c r="D29" s="29">
        <v>3712.5</v>
      </c>
      <c r="E29" s="27"/>
    </row>
    <row r="30" spans="1:5" s="28" customFormat="1" ht="21.75" customHeight="1">
      <c r="A30" s="43"/>
      <c r="B30" s="102" t="s">
        <v>164</v>
      </c>
      <c r="C30" s="103"/>
      <c r="D30" s="29">
        <v>879</v>
      </c>
      <c r="E30" s="27"/>
    </row>
    <row r="31" spans="1:5" s="28" customFormat="1" ht="21.75" customHeight="1" hidden="1">
      <c r="A31" s="43"/>
      <c r="B31" s="102"/>
      <c r="C31" s="103"/>
      <c r="D31" s="29"/>
      <c r="E31" s="27"/>
    </row>
    <row r="32" spans="1:5" s="28" customFormat="1" ht="23.25" customHeight="1">
      <c r="A32" s="43" t="s">
        <v>34</v>
      </c>
      <c r="B32" s="102"/>
      <c r="C32" s="103"/>
      <c r="D32" s="29">
        <v>0</v>
      </c>
      <c r="E32" s="27"/>
    </row>
    <row r="33" spans="1:5" s="28" customFormat="1" ht="22.5" customHeight="1" hidden="1">
      <c r="A33" s="22" t="s">
        <v>24</v>
      </c>
      <c r="B33" s="122" t="s">
        <v>29</v>
      </c>
      <c r="C33" s="123"/>
      <c r="D33" s="52">
        <v>0</v>
      </c>
      <c r="E33" s="27"/>
    </row>
    <row r="34" spans="1:5" s="51" customFormat="1" ht="26.25" customHeight="1" hidden="1">
      <c r="A34" s="46"/>
      <c r="B34" s="46"/>
      <c r="C34" s="54" t="s">
        <v>3</v>
      </c>
      <c r="D34" s="49"/>
      <c r="E34" s="50"/>
    </row>
    <row r="35" spans="1:5" s="51" customFormat="1" ht="26.25" customHeight="1" hidden="1">
      <c r="A35" s="46"/>
      <c r="B35" s="46"/>
      <c r="C35" s="54" t="s">
        <v>76</v>
      </c>
      <c r="D35" s="49"/>
      <c r="E35" s="50"/>
    </row>
    <row r="36" spans="1:5" s="51" customFormat="1" ht="26.25" customHeight="1" hidden="1">
      <c r="A36" s="46"/>
      <c r="B36" s="46"/>
      <c r="C36" s="54" t="s">
        <v>86</v>
      </c>
      <c r="D36" s="49"/>
      <c r="E36" s="50"/>
    </row>
    <row r="37" spans="1:5" s="51" customFormat="1" ht="26.25" customHeight="1" hidden="1">
      <c r="A37" s="46"/>
      <c r="B37" s="46"/>
      <c r="C37" s="54" t="s">
        <v>4</v>
      </c>
      <c r="D37" s="49"/>
      <c r="E37" s="50"/>
    </row>
    <row r="38" spans="1:5" s="51" customFormat="1" ht="26.25" customHeight="1" hidden="1">
      <c r="A38" s="46"/>
      <c r="B38" s="46"/>
      <c r="C38" s="54" t="s">
        <v>85</v>
      </c>
      <c r="D38" s="49"/>
      <c r="E38" s="50"/>
    </row>
    <row r="39" spans="1:5" s="51" customFormat="1" ht="26.25" customHeight="1" hidden="1">
      <c r="A39" s="46"/>
      <c r="B39" s="46"/>
      <c r="C39" s="54" t="s">
        <v>5</v>
      </c>
      <c r="D39" s="49"/>
      <c r="E39" s="50"/>
    </row>
    <row r="40" spans="1:5" s="51" customFormat="1" ht="26.25" customHeight="1" hidden="1">
      <c r="A40" s="46"/>
      <c r="B40" s="46"/>
      <c r="C40" s="54" t="s">
        <v>39</v>
      </c>
      <c r="D40" s="49"/>
      <c r="E40" s="50"/>
    </row>
    <row r="41" spans="1:5" s="51" customFormat="1" ht="26.25" customHeight="1" hidden="1">
      <c r="A41" s="46"/>
      <c r="B41" s="46"/>
      <c r="C41" s="54" t="s">
        <v>83</v>
      </c>
      <c r="D41" s="49"/>
      <c r="E41" s="50"/>
    </row>
    <row r="42" spans="1:5" s="51" customFormat="1" ht="26.25" customHeight="1" hidden="1">
      <c r="A42" s="46"/>
      <c r="B42" s="46"/>
      <c r="C42" s="54" t="s">
        <v>61</v>
      </c>
      <c r="D42" s="49"/>
      <c r="E42" s="50"/>
    </row>
    <row r="43" spans="1:5" s="51" customFormat="1" ht="26.25" customHeight="1" hidden="1">
      <c r="A43" s="46"/>
      <c r="B43" s="46"/>
      <c r="C43" s="54" t="s">
        <v>87</v>
      </c>
      <c r="D43" s="49"/>
      <c r="E43" s="50"/>
    </row>
    <row r="44" spans="1:5" s="51" customFormat="1" ht="26.25" customHeight="1" hidden="1">
      <c r="A44" s="46"/>
      <c r="B44" s="46"/>
      <c r="C44" s="54" t="s">
        <v>2</v>
      </c>
      <c r="D44" s="49"/>
      <c r="E44" s="50"/>
    </row>
    <row r="45" spans="1:5" s="51" customFormat="1" ht="26.25" customHeight="1" hidden="1">
      <c r="A45" s="46"/>
      <c r="B45" s="46"/>
      <c r="C45" s="54" t="s">
        <v>60</v>
      </c>
      <c r="D45" s="49"/>
      <c r="E45" s="50"/>
    </row>
    <row r="46" spans="1:5" s="51" customFormat="1" ht="26.25" customHeight="1" hidden="1">
      <c r="A46" s="46"/>
      <c r="B46" s="46"/>
      <c r="C46" s="54" t="s">
        <v>84</v>
      </c>
      <c r="D46" s="49"/>
      <c r="E46" s="50"/>
    </row>
    <row r="47" spans="1:5" s="51" customFormat="1" ht="26.25" customHeight="1" hidden="1">
      <c r="A47" s="46"/>
      <c r="B47" s="46"/>
      <c r="C47" s="54" t="s">
        <v>88</v>
      </c>
      <c r="D47" s="49"/>
      <c r="E47" s="50"/>
    </row>
    <row r="48" spans="1:5" s="51" customFormat="1" ht="26.25" customHeight="1" hidden="1">
      <c r="A48" s="46"/>
      <c r="B48" s="46"/>
      <c r="C48" s="54" t="s">
        <v>6</v>
      </c>
      <c r="D48" s="49"/>
      <c r="E48" s="50"/>
    </row>
    <row r="49" spans="1:5" s="51" customFormat="1" ht="26.25" customHeight="1" hidden="1">
      <c r="A49" s="46"/>
      <c r="B49" s="46"/>
      <c r="C49" s="54" t="s">
        <v>7</v>
      </c>
      <c r="D49" s="49"/>
      <c r="E49" s="50"/>
    </row>
    <row r="50" spans="1:5" s="51" customFormat="1" ht="26.25" customHeight="1" hidden="1">
      <c r="A50" s="46"/>
      <c r="B50" s="46"/>
      <c r="C50" s="54" t="s">
        <v>77</v>
      </c>
      <c r="D50" s="49"/>
      <c r="E50" s="50"/>
    </row>
    <row r="51" spans="1:5" s="28" customFormat="1" ht="21.75" customHeight="1">
      <c r="A51" s="22" t="s">
        <v>24</v>
      </c>
      <c r="B51" s="122" t="s">
        <v>8</v>
      </c>
      <c r="C51" s="123"/>
      <c r="D51" s="45">
        <f>SUM(D52:D70)</f>
        <v>2062.77</v>
      </c>
      <c r="E51" s="27"/>
    </row>
    <row r="52" spans="1:5" s="51" customFormat="1" ht="21.75" customHeight="1" hidden="1">
      <c r="A52" s="46"/>
      <c r="B52" s="46"/>
      <c r="C52" s="145" t="s">
        <v>3</v>
      </c>
      <c r="D52" s="49"/>
      <c r="E52" s="50"/>
    </row>
    <row r="53" spans="1:5" s="51" customFormat="1" ht="21.75" customHeight="1" hidden="1">
      <c r="A53" s="46"/>
      <c r="B53" s="46"/>
      <c r="C53" s="85" t="s">
        <v>76</v>
      </c>
      <c r="D53" s="49"/>
      <c r="E53" s="50"/>
    </row>
    <row r="54" spans="1:5" s="51" customFormat="1" ht="21.75" customHeight="1" hidden="1">
      <c r="A54" s="46"/>
      <c r="B54" s="46"/>
      <c r="C54" s="85" t="s">
        <v>86</v>
      </c>
      <c r="D54" s="49">
        <v>551.25</v>
      </c>
      <c r="E54" s="50"/>
    </row>
    <row r="55" spans="1:5" s="51" customFormat="1" ht="21.75" customHeight="1" hidden="1">
      <c r="A55" s="46"/>
      <c r="B55" s="46"/>
      <c r="C55" s="85" t="s">
        <v>4</v>
      </c>
      <c r="D55" s="144">
        <v>36</v>
      </c>
      <c r="E55" s="50"/>
    </row>
    <row r="56" spans="1:5" s="51" customFormat="1" ht="21.75" customHeight="1" hidden="1">
      <c r="A56" s="46"/>
      <c r="B56" s="84"/>
      <c r="C56" s="85" t="s">
        <v>85</v>
      </c>
      <c r="D56" s="144"/>
      <c r="E56" s="50"/>
    </row>
    <row r="57" spans="1:5" s="51" customFormat="1" ht="21.75" customHeight="1" hidden="1">
      <c r="A57" s="46"/>
      <c r="B57" s="84"/>
      <c r="C57" s="85" t="s">
        <v>5</v>
      </c>
      <c r="D57" s="144">
        <v>1475.52</v>
      </c>
      <c r="E57" s="50"/>
    </row>
    <row r="58" spans="1:5" s="51" customFormat="1" ht="21.75" customHeight="1" hidden="1">
      <c r="A58" s="46"/>
      <c r="B58" s="84"/>
      <c r="C58" s="85" t="s">
        <v>39</v>
      </c>
      <c r="D58" s="144"/>
      <c r="E58" s="50"/>
    </row>
    <row r="59" spans="1:5" s="51" customFormat="1" ht="21.75" customHeight="1" hidden="1">
      <c r="A59" s="46"/>
      <c r="B59" s="84"/>
      <c r="C59" s="85" t="s">
        <v>83</v>
      </c>
      <c r="D59" s="144"/>
      <c r="E59" s="50"/>
    </row>
    <row r="60" spans="1:5" s="51" customFormat="1" ht="21.75" customHeight="1" hidden="1">
      <c r="A60" s="46"/>
      <c r="B60" s="84"/>
      <c r="C60" s="85" t="s">
        <v>7</v>
      </c>
      <c r="D60" s="144"/>
      <c r="E60" s="50"/>
    </row>
    <row r="61" spans="1:5" s="51" customFormat="1" ht="21.75" customHeight="1" hidden="1">
      <c r="A61" s="46"/>
      <c r="B61" s="84"/>
      <c r="C61" s="85" t="s">
        <v>88</v>
      </c>
      <c r="D61" s="144"/>
      <c r="E61" s="50"/>
    </row>
    <row r="62" spans="1:5" s="51" customFormat="1" ht="21.75" customHeight="1" hidden="1">
      <c r="A62" s="46"/>
      <c r="B62" s="84"/>
      <c r="C62" s="85" t="s">
        <v>61</v>
      </c>
      <c r="D62" s="144"/>
      <c r="E62" s="50"/>
    </row>
    <row r="63" spans="1:5" s="51" customFormat="1" ht="21.75" customHeight="1" hidden="1">
      <c r="A63" s="46"/>
      <c r="B63" s="84"/>
      <c r="C63" s="85" t="s">
        <v>87</v>
      </c>
      <c r="D63" s="144"/>
      <c r="E63" s="50"/>
    </row>
    <row r="64" spans="1:5" s="51" customFormat="1" ht="21.75" customHeight="1" hidden="1">
      <c r="A64" s="46"/>
      <c r="B64" s="84"/>
      <c r="C64" s="85" t="s">
        <v>2</v>
      </c>
      <c r="D64" s="144"/>
      <c r="E64" s="50"/>
    </row>
    <row r="65" spans="1:5" s="51" customFormat="1" ht="21.75" customHeight="1" hidden="1">
      <c r="A65" s="46"/>
      <c r="B65" s="84"/>
      <c r="C65" s="85" t="s">
        <v>60</v>
      </c>
      <c r="D65" s="144"/>
      <c r="E65" s="50"/>
    </row>
    <row r="66" spans="1:5" s="51" customFormat="1" ht="21.75" customHeight="1" hidden="1">
      <c r="A66" s="46"/>
      <c r="B66" s="84"/>
      <c r="C66" s="85" t="s">
        <v>84</v>
      </c>
      <c r="D66" s="144"/>
      <c r="E66" s="50"/>
    </row>
    <row r="67" spans="1:5" s="51" customFormat="1" ht="21.75" customHeight="1" hidden="1">
      <c r="A67" s="46"/>
      <c r="B67" s="84"/>
      <c r="C67" s="85" t="s">
        <v>88</v>
      </c>
      <c r="D67" s="144"/>
      <c r="E67" s="50"/>
    </row>
    <row r="68" spans="1:5" s="51" customFormat="1" ht="21.75" customHeight="1" hidden="1">
      <c r="A68" s="46"/>
      <c r="B68" s="84"/>
      <c r="C68" s="85" t="s">
        <v>6</v>
      </c>
      <c r="D68" s="144"/>
      <c r="E68" s="50"/>
    </row>
    <row r="69" spans="1:5" s="51" customFormat="1" ht="21.75" customHeight="1" hidden="1">
      <c r="A69" s="46"/>
      <c r="B69" s="84"/>
      <c r="C69" s="85" t="s">
        <v>7</v>
      </c>
      <c r="D69" s="144"/>
      <c r="E69" s="50"/>
    </row>
    <row r="70" spans="1:5" s="51" customFormat="1" ht="21.75" customHeight="1" hidden="1">
      <c r="A70" s="46"/>
      <c r="B70" s="84"/>
      <c r="C70" s="85" t="s">
        <v>77</v>
      </c>
      <c r="D70" s="144"/>
      <c r="E70" s="50"/>
    </row>
    <row r="71" spans="1:5" s="28" customFormat="1" ht="26.25" customHeight="1">
      <c r="A71" s="22"/>
      <c r="B71" s="122" t="s">
        <v>9</v>
      </c>
      <c r="C71" s="123"/>
      <c r="D71" s="45">
        <f>SUM(D72:D88)</f>
        <v>4807.41</v>
      </c>
      <c r="E71" s="27"/>
    </row>
    <row r="72" spans="1:5" s="51" customFormat="1" ht="26.25" customHeight="1" hidden="1">
      <c r="A72" s="46"/>
      <c r="B72" s="84"/>
      <c r="C72" s="85" t="s">
        <v>3</v>
      </c>
      <c r="D72" s="144"/>
      <c r="E72" s="50"/>
    </row>
    <row r="73" spans="1:5" s="51" customFormat="1" ht="26.25" customHeight="1" hidden="1">
      <c r="A73" s="46"/>
      <c r="B73" s="84"/>
      <c r="C73" s="85" t="s">
        <v>76</v>
      </c>
      <c r="D73" s="144"/>
      <c r="E73" s="50"/>
    </row>
    <row r="74" spans="1:5" s="51" customFormat="1" ht="26.25" customHeight="1" hidden="1">
      <c r="A74" s="46"/>
      <c r="B74" s="84"/>
      <c r="C74" s="85" t="s">
        <v>86</v>
      </c>
      <c r="D74" s="144"/>
      <c r="E74" s="50"/>
    </row>
    <row r="75" spans="1:5" s="51" customFormat="1" ht="26.25" customHeight="1" hidden="1">
      <c r="A75" s="46"/>
      <c r="B75" s="84"/>
      <c r="C75" s="85" t="s">
        <v>4</v>
      </c>
      <c r="D75" s="144">
        <v>698.41</v>
      </c>
      <c r="E75" s="50"/>
    </row>
    <row r="76" spans="1:5" s="51" customFormat="1" ht="26.25" customHeight="1" hidden="1">
      <c r="A76" s="46"/>
      <c r="B76" s="84"/>
      <c r="C76" s="85" t="s">
        <v>85</v>
      </c>
      <c r="D76" s="144"/>
      <c r="E76" s="50"/>
    </row>
    <row r="77" spans="1:5" s="51" customFormat="1" ht="26.25" customHeight="1" hidden="1">
      <c r="A77" s="46"/>
      <c r="B77" s="84"/>
      <c r="C77" s="85" t="s">
        <v>5</v>
      </c>
      <c r="D77" s="144">
        <v>4109</v>
      </c>
      <c r="E77" s="50"/>
    </row>
    <row r="78" spans="1:5" s="51" customFormat="1" ht="26.25" customHeight="1" hidden="1">
      <c r="A78" s="46"/>
      <c r="B78" s="84"/>
      <c r="C78" s="85" t="s">
        <v>39</v>
      </c>
      <c r="D78" s="144"/>
      <c r="E78" s="50"/>
    </row>
    <row r="79" spans="1:5" s="51" customFormat="1" ht="26.25" customHeight="1" hidden="1">
      <c r="A79" s="46"/>
      <c r="B79" s="84"/>
      <c r="C79" s="85" t="s">
        <v>83</v>
      </c>
      <c r="D79" s="144"/>
      <c r="E79" s="50"/>
    </row>
    <row r="80" spans="1:5" s="51" customFormat="1" ht="26.25" customHeight="1" hidden="1">
      <c r="A80" s="46"/>
      <c r="B80" s="84"/>
      <c r="C80" s="85" t="s">
        <v>61</v>
      </c>
      <c r="D80" s="144"/>
      <c r="E80" s="50"/>
    </row>
    <row r="81" spans="1:5" s="51" customFormat="1" ht="26.25" customHeight="1" hidden="1">
      <c r="A81" s="46"/>
      <c r="B81" s="84"/>
      <c r="C81" s="85" t="s">
        <v>87</v>
      </c>
      <c r="D81" s="144"/>
      <c r="E81" s="50"/>
    </row>
    <row r="82" spans="1:5" s="51" customFormat="1" ht="26.25" customHeight="1" hidden="1">
      <c r="A82" s="46"/>
      <c r="B82" s="84"/>
      <c r="C82" s="85" t="s">
        <v>2</v>
      </c>
      <c r="D82" s="144"/>
      <c r="E82" s="50"/>
    </row>
    <row r="83" spans="1:5" s="51" customFormat="1" ht="26.25" customHeight="1" hidden="1">
      <c r="A83" s="46"/>
      <c r="B83" s="84"/>
      <c r="C83" s="85" t="s">
        <v>60</v>
      </c>
      <c r="D83" s="144"/>
      <c r="E83" s="50"/>
    </row>
    <row r="84" spans="1:5" s="51" customFormat="1" ht="26.25" customHeight="1" hidden="1">
      <c r="A84" s="46"/>
      <c r="B84" s="84"/>
      <c r="C84" s="85" t="s">
        <v>84</v>
      </c>
      <c r="D84" s="144"/>
      <c r="E84" s="50"/>
    </row>
    <row r="85" spans="1:5" s="51" customFormat="1" ht="26.25" customHeight="1" hidden="1">
      <c r="A85" s="46"/>
      <c r="B85" s="84"/>
      <c r="C85" s="85" t="s">
        <v>88</v>
      </c>
      <c r="D85" s="144"/>
      <c r="E85" s="50"/>
    </row>
    <row r="86" spans="1:5" s="51" customFormat="1" ht="26.25" customHeight="1" hidden="1">
      <c r="A86" s="46"/>
      <c r="B86" s="84"/>
      <c r="C86" s="85" t="s">
        <v>6</v>
      </c>
      <c r="D86" s="144"/>
      <c r="E86" s="50"/>
    </row>
    <row r="87" spans="1:5" s="51" customFormat="1" ht="26.25" customHeight="1" hidden="1">
      <c r="A87" s="46"/>
      <c r="B87" s="84"/>
      <c r="C87" s="85" t="s">
        <v>7</v>
      </c>
      <c r="D87" s="144"/>
      <c r="E87" s="50"/>
    </row>
    <row r="88" spans="1:5" s="51" customFormat="1" ht="26.25" customHeight="1" hidden="1">
      <c r="A88" s="46"/>
      <c r="B88" s="84"/>
      <c r="C88" s="85" t="s">
        <v>77</v>
      </c>
      <c r="D88" s="144"/>
      <c r="E88" s="50"/>
    </row>
    <row r="89" spans="1:5" s="28" customFormat="1" ht="26.25" customHeight="1" hidden="1">
      <c r="A89" s="30"/>
      <c r="B89" s="122" t="s">
        <v>10</v>
      </c>
      <c r="C89" s="123"/>
      <c r="D89" s="52">
        <f>SUM(D90:D106)</f>
        <v>0</v>
      </c>
      <c r="E89" s="27"/>
    </row>
    <row r="90" spans="1:5" s="51" customFormat="1" ht="26.25" customHeight="1" hidden="1">
      <c r="A90" s="46"/>
      <c r="B90" s="146"/>
      <c r="C90" s="145" t="s">
        <v>3</v>
      </c>
      <c r="D90" s="144"/>
      <c r="E90" s="50"/>
    </row>
    <row r="91" spans="1:5" s="51" customFormat="1" ht="26.25" customHeight="1" hidden="1">
      <c r="A91" s="46"/>
      <c r="B91" s="146"/>
      <c r="C91" s="145" t="s">
        <v>76</v>
      </c>
      <c r="D91" s="144"/>
      <c r="E91" s="50"/>
    </row>
    <row r="92" spans="1:5" s="51" customFormat="1" ht="26.25" customHeight="1" hidden="1">
      <c r="A92" s="46"/>
      <c r="B92" s="146"/>
      <c r="C92" s="145" t="s">
        <v>86</v>
      </c>
      <c r="D92" s="144"/>
      <c r="E92" s="50"/>
    </row>
    <row r="93" spans="1:5" s="51" customFormat="1" ht="26.25" customHeight="1" hidden="1">
      <c r="A93" s="46"/>
      <c r="B93" s="146"/>
      <c r="C93" s="145" t="s">
        <v>4</v>
      </c>
      <c r="D93" s="144"/>
      <c r="E93" s="50"/>
    </row>
    <row r="94" spans="1:5" s="51" customFormat="1" ht="26.25" customHeight="1" hidden="1">
      <c r="A94" s="46"/>
      <c r="B94" s="146"/>
      <c r="C94" s="145" t="s">
        <v>85</v>
      </c>
      <c r="D94" s="144"/>
      <c r="E94" s="50"/>
    </row>
    <row r="95" spans="1:5" s="51" customFormat="1" ht="26.25" customHeight="1" hidden="1">
      <c r="A95" s="46"/>
      <c r="B95" s="146"/>
      <c r="C95" s="145" t="s">
        <v>5</v>
      </c>
      <c r="D95" s="144"/>
      <c r="E95" s="50"/>
    </row>
    <row r="96" spans="1:5" s="51" customFormat="1" ht="26.25" customHeight="1" hidden="1">
      <c r="A96" s="46"/>
      <c r="B96" s="146"/>
      <c r="C96" s="145" t="s">
        <v>39</v>
      </c>
      <c r="D96" s="144"/>
      <c r="E96" s="50"/>
    </row>
    <row r="97" spans="1:5" s="51" customFormat="1" ht="26.25" customHeight="1" hidden="1">
      <c r="A97" s="46"/>
      <c r="B97" s="146"/>
      <c r="C97" s="145" t="s">
        <v>83</v>
      </c>
      <c r="D97" s="144"/>
      <c r="E97" s="50"/>
    </row>
    <row r="98" spans="1:5" s="51" customFormat="1" ht="26.25" customHeight="1" hidden="1">
      <c r="A98" s="46"/>
      <c r="B98" s="146"/>
      <c r="C98" s="145" t="s">
        <v>61</v>
      </c>
      <c r="D98" s="144"/>
      <c r="E98" s="50"/>
    </row>
    <row r="99" spans="1:5" s="51" customFormat="1" ht="26.25" customHeight="1" hidden="1">
      <c r="A99" s="46"/>
      <c r="B99" s="146"/>
      <c r="C99" s="145" t="s">
        <v>87</v>
      </c>
      <c r="D99" s="144"/>
      <c r="E99" s="50"/>
    </row>
    <row r="100" spans="1:5" s="51" customFormat="1" ht="26.25" customHeight="1" hidden="1">
      <c r="A100" s="46"/>
      <c r="B100" s="146"/>
      <c r="C100" s="145" t="s">
        <v>2</v>
      </c>
      <c r="D100" s="144"/>
      <c r="E100" s="50"/>
    </row>
    <row r="101" spans="1:5" s="51" customFormat="1" ht="26.25" customHeight="1" hidden="1">
      <c r="A101" s="46"/>
      <c r="B101" s="146"/>
      <c r="C101" s="145" t="s">
        <v>60</v>
      </c>
      <c r="D101" s="144"/>
      <c r="E101" s="50"/>
    </row>
    <row r="102" spans="1:5" s="51" customFormat="1" ht="26.25" customHeight="1" hidden="1">
      <c r="A102" s="46"/>
      <c r="B102" s="146"/>
      <c r="C102" s="145" t="s">
        <v>84</v>
      </c>
      <c r="D102" s="144"/>
      <c r="E102" s="50"/>
    </row>
    <row r="103" spans="1:5" s="51" customFormat="1" ht="26.25" customHeight="1" hidden="1">
      <c r="A103" s="46"/>
      <c r="B103" s="146"/>
      <c r="C103" s="145" t="s">
        <v>88</v>
      </c>
      <c r="D103" s="144"/>
      <c r="E103" s="50"/>
    </row>
    <row r="104" spans="1:5" s="51" customFormat="1" ht="26.25" customHeight="1" hidden="1">
      <c r="A104" s="46"/>
      <c r="B104" s="146"/>
      <c r="C104" s="145" t="s">
        <v>6</v>
      </c>
      <c r="D104" s="144"/>
      <c r="E104" s="50"/>
    </row>
    <row r="105" spans="1:5" s="51" customFormat="1" ht="26.25" customHeight="1" hidden="1">
      <c r="A105" s="46"/>
      <c r="B105" s="146"/>
      <c r="C105" s="145" t="s">
        <v>7</v>
      </c>
      <c r="D105" s="144"/>
      <c r="E105" s="50"/>
    </row>
    <row r="106" spans="1:5" s="51" customFormat="1" ht="26.25" customHeight="1" hidden="1">
      <c r="A106" s="46"/>
      <c r="B106" s="146"/>
      <c r="C106" s="145" t="s">
        <v>77</v>
      </c>
      <c r="D106" s="144"/>
      <c r="E106" s="50"/>
    </row>
    <row r="107" spans="1:8" s="28" customFormat="1" ht="26.25" customHeight="1">
      <c r="A107" s="22"/>
      <c r="B107" s="122" t="s">
        <v>0</v>
      </c>
      <c r="C107" s="123"/>
      <c r="D107" s="52">
        <f>SUM(D108:D124)</f>
        <v>22.94</v>
      </c>
      <c r="E107" s="27"/>
      <c r="G107" s="32"/>
      <c r="H107" s="32"/>
    </row>
    <row r="108" spans="1:5" s="51" customFormat="1" ht="26.25" customHeight="1" hidden="1">
      <c r="A108" s="46"/>
      <c r="B108" s="146"/>
      <c r="C108" s="145" t="s">
        <v>3</v>
      </c>
      <c r="D108" s="144"/>
      <c r="E108" s="50"/>
    </row>
    <row r="109" spans="1:5" s="51" customFormat="1" ht="26.25" customHeight="1" hidden="1">
      <c r="A109" s="46"/>
      <c r="B109" s="146"/>
      <c r="C109" s="145" t="s">
        <v>76</v>
      </c>
      <c r="D109" s="144"/>
      <c r="E109" s="50"/>
    </row>
    <row r="110" spans="1:5" s="51" customFormat="1" ht="26.25" customHeight="1" hidden="1">
      <c r="A110" s="46"/>
      <c r="B110" s="146"/>
      <c r="C110" s="145" t="s">
        <v>86</v>
      </c>
      <c r="D110" s="144">
        <v>22.94</v>
      </c>
      <c r="E110" s="50"/>
    </row>
    <row r="111" spans="1:5" s="51" customFormat="1" ht="26.25" customHeight="1" hidden="1">
      <c r="A111" s="46"/>
      <c r="B111" s="146"/>
      <c r="C111" s="145" t="s">
        <v>4</v>
      </c>
      <c r="D111" s="144"/>
      <c r="E111" s="50"/>
    </row>
    <row r="112" spans="1:5" s="51" customFormat="1" ht="26.25" customHeight="1" hidden="1">
      <c r="A112" s="46"/>
      <c r="B112" s="146"/>
      <c r="C112" s="145" t="s">
        <v>85</v>
      </c>
      <c r="D112" s="144"/>
      <c r="E112" s="50"/>
    </row>
    <row r="113" spans="1:5" s="51" customFormat="1" ht="26.25" customHeight="1" hidden="1">
      <c r="A113" s="46"/>
      <c r="B113" s="146"/>
      <c r="C113" s="145" t="s">
        <v>5</v>
      </c>
      <c r="D113" s="144"/>
      <c r="E113" s="50"/>
    </row>
    <row r="114" spans="1:5" s="51" customFormat="1" ht="26.25" customHeight="1" hidden="1">
      <c r="A114" s="46"/>
      <c r="B114" s="146"/>
      <c r="C114" s="145" t="s">
        <v>39</v>
      </c>
      <c r="D114" s="144"/>
      <c r="E114" s="50"/>
    </row>
    <row r="115" spans="1:5" s="51" customFormat="1" ht="26.25" customHeight="1" hidden="1">
      <c r="A115" s="46"/>
      <c r="B115" s="146"/>
      <c r="C115" s="145" t="s">
        <v>83</v>
      </c>
      <c r="D115" s="144"/>
      <c r="E115" s="50"/>
    </row>
    <row r="116" spans="1:5" s="51" customFormat="1" ht="26.25" customHeight="1" hidden="1">
      <c r="A116" s="46"/>
      <c r="B116" s="146"/>
      <c r="C116" s="145" t="s">
        <v>61</v>
      </c>
      <c r="D116" s="144"/>
      <c r="E116" s="50"/>
    </row>
    <row r="117" spans="1:5" s="51" customFormat="1" ht="26.25" customHeight="1" hidden="1">
      <c r="A117" s="46"/>
      <c r="B117" s="146"/>
      <c r="C117" s="145" t="s">
        <v>87</v>
      </c>
      <c r="D117" s="144"/>
      <c r="E117" s="50"/>
    </row>
    <row r="118" spans="1:5" s="51" customFormat="1" ht="26.25" customHeight="1" hidden="1">
      <c r="A118" s="46"/>
      <c r="B118" s="146"/>
      <c r="C118" s="145" t="s">
        <v>2</v>
      </c>
      <c r="D118" s="144"/>
      <c r="E118" s="50"/>
    </row>
    <row r="119" spans="1:5" s="51" customFormat="1" ht="26.25" customHeight="1" hidden="1">
      <c r="A119" s="46"/>
      <c r="B119" s="146"/>
      <c r="C119" s="145" t="s">
        <v>60</v>
      </c>
      <c r="D119" s="144"/>
      <c r="E119" s="50"/>
    </row>
    <row r="120" spans="1:5" s="51" customFormat="1" ht="26.25" customHeight="1" hidden="1">
      <c r="A120" s="46"/>
      <c r="B120" s="146"/>
      <c r="C120" s="145" t="s">
        <v>84</v>
      </c>
      <c r="D120" s="144"/>
      <c r="E120" s="50"/>
    </row>
    <row r="121" spans="1:5" s="51" customFormat="1" ht="26.25" customHeight="1" hidden="1">
      <c r="A121" s="46"/>
      <c r="B121" s="146"/>
      <c r="C121" s="145" t="s">
        <v>88</v>
      </c>
      <c r="D121" s="144"/>
      <c r="E121" s="50"/>
    </row>
    <row r="122" spans="1:5" s="51" customFormat="1" ht="26.25" customHeight="1" hidden="1">
      <c r="A122" s="46"/>
      <c r="B122" s="146"/>
      <c r="C122" s="145" t="s">
        <v>6</v>
      </c>
      <c r="D122" s="144"/>
      <c r="E122" s="50"/>
    </row>
    <row r="123" spans="1:5" s="51" customFormat="1" ht="26.25" customHeight="1" hidden="1">
      <c r="A123" s="46"/>
      <c r="B123" s="146"/>
      <c r="C123" s="145" t="s">
        <v>7</v>
      </c>
      <c r="D123" s="144"/>
      <c r="E123" s="50"/>
    </row>
    <row r="124" spans="1:5" s="51" customFormat="1" ht="26.25" customHeight="1" hidden="1">
      <c r="A124" s="46"/>
      <c r="B124" s="47"/>
      <c r="C124" s="48" t="s">
        <v>77</v>
      </c>
      <c r="D124" s="49"/>
      <c r="E124" s="50"/>
    </row>
    <row r="125" spans="1:5" s="28" customFormat="1" ht="26.25" customHeight="1">
      <c r="A125" s="24" t="s">
        <v>72</v>
      </c>
      <c r="B125" s="198" t="s">
        <v>125</v>
      </c>
      <c r="C125" s="80" t="s">
        <v>445</v>
      </c>
      <c r="D125" s="42">
        <v>35384.71</v>
      </c>
      <c r="E125" s="27"/>
    </row>
    <row r="126" spans="1:5" s="34" customFormat="1" ht="21" customHeight="1">
      <c r="A126" s="22"/>
      <c r="B126" s="198"/>
      <c r="C126" s="80" t="s">
        <v>446</v>
      </c>
      <c r="D126" s="42">
        <v>9502.9</v>
      </c>
      <c r="E126" s="33"/>
    </row>
    <row r="127" spans="1:5" s="34" customFormat="1" ht="26.25" customHeight="1">
      <c r="A127" s="61" t="s">
        <v>21</v>
      </c>
      <c r="B127" s="98" t="s">
        <v>73</v>
      </c>
      <c r="C127" s="99"/>
      <c r="D127" s="62">
        <f>SUM(D128:D142)</f>
        <v>45668.01</v>
      </c>
      <c r="E127" s="33"/>
    </row>
    <row r="128" spans="1:5" s="34" customFormat="1" ht="20.25" customHeight="1">
      <c r="A128" s="156" t="s">
        <v>61</v>
      </c>
      <c r="B128" s="119" t="s">
        <v>59</v>
      </c>
      <c r="C128" s="127"/>
      <c r="D128" s="31">
        <v>301.58</v>
      </c>
      <c r="E128" s="35"/>
    </row>
    <row r="129" spans="1:5" s="34" customFormat="1" ht="20.25" customHeight="1">
      <c r="A129" s="199" t="s">
        <v>84</v>
      </c>
      <c r="B129" s="119" t="s">
        <v>103</v>
      </c>
      <c r="C129" s="127"/>
      <c r="D129" s="31">
        <v>70</v>
      </c>
      <c r="E129" s="35"/>
    </row>
    <row r="130" spans="1:5" s="34" customFormat="1" ht="20.25" customHeight="1">
      <c r="A130" s="93" t="s">
        <v>129</v>
      </c>
      <c r="B130" s="119" t="s">
        <v>447</v>
      </c>
      <c r="C130" s="127"/>
      <c r="D130" s="31">
        <v>1.92</v>
      </c>
      <c r="E130" s="35"/>
    </row>
    <row r="131" spans="1:5" s="34" customFormat="1" ht="42.75" customHeight="1">
      <c r="A131" s="148" t="s">
        <v>212</v>
      </c>
      <c r="B131" s="119" t="s">
        <v>448</v>
      </c>
      <c r="C131" s="127"/>
      <c r="D131" s="31">
        <v>35047</v>
      </c>
      <c r="E131" s="35"/>
    </row>
    <row r="132" spans="1:5" s="34" customFormat="1" ht="19.5" customHeight="1">
      <c r="A132" s="149"/>
      <c r="B132" s="130" t="s">
        <v>449</v>
      </c>
      <c r="C132" s="182"/>
      <c r="D132" s="76">
        <v>6825.5</v>
      </c>
      <c r="E132" s="35"/>
    </row>
    <row r="133" spans="1:5" s="34" customFormat="1" ht="19.5" customHeight="1">
      <c r="A133" s="118" t="s">
        <v>86</v>
      </c>
      <c r="B133" s="119" t="s">
        <v>59</v>
      </c>
      <c r="C133" s="127"/>
      <c r="D133" s="76">
        <v>92.01</v>
      </c>
      <c r="E133" s="35"/>
    </row>
    <row r="134" spans="1:5" s="34" customFormat="1" ht="19.5" customHeight="1">
      <c r="A134" s="118"/>
      <c r="B134" s="130" t="s">
        <v>232</v>
      </c>
      <c r="C134" s="182"/>
      <c r="D134" s="76">
        <v>380</v>
      </c>
      <c r="E134" s="35"/>
    </row>
    <row r="135" spans="1:5" s="34" customFormat="1" ht="18" customHeight="1">
      <c r="A135" s="148" t="s">
        <v>450</v>
      </c>
      <c r="B135" s="119" t="s">
        <v>451</v>
      </c>
      <c r="C135" s="127"/>
      <c r="D135" s="76">
        <v>450</v>
      </c>
      <c r="E135" s="35"/>
    </row>
    <row r="136" spans="1:5" s="34" customFormat="1" ht="18.75">
      <c r="A136" s="149"/>
      <c r="B136" s="130" t="s">
        <v>452</v>
      </c>
      <c r="C136" s="182"/>
      <c r="D136" s="76">
        <v>2500</v>
      </c>
      <c r="E136" s="35"/>
    </row>
    <row r="137" spans="1:5" s="34" customFormat="1" ht="20.25" customHeight="1" hidden="1">
      <c r="A137" s="55"/>
      <c r="B137" s="141"/>
      <c r="C137" s="141"/>
      <c r="D137" s="188"/>
      <c r="E137" s="35"/>
    </row>
    <row r="138" spans="1:5" s="34" customFormat="1" ht="36" customHeight="1" hidden="1">
      <c r="A138" s="157"/>
      <c r="B138" s="141"/>
      <c r="C138" s="141"/>
      <c r="D138" s="188"/>
      <c r="E138" s="35"/>
    </row>
    <row r="139" spans="1:5" s="34" customFormat="1" ht="34.5" customHeight="1" hidden="1">
      <c r="A139" s="157"/>
      <c r="B139" s="141"/>
      <c r="C139" s="141"/>
      <c r="D139" s="188"/>
      <c r="E139" s="35"/>
    </row>
    <row r="140" spans="1:5" s="34" customFormat="1" ht="35.25" customHeight="1" hidden="1">
      <c r="A140" s="157"/>
      <c r="B140" s="141"/>
      <c r="C140" s="141"/>
      <c r="D140" s="188"/>
      <c r="E140" s="35"/>
    </row>
    <row r="141" spans="1:5" s="34" customFormat="1" ht="37.5" customHeight="1" hidden="1">
      <c r="A141" s="157"/>
      <c r="B141" s="141"/>
      <c r="C141" s="141"/>
      <c r="D141" s="188"/>
      <c r="E141" s="35"/>
    </row>
    <row r="142" spans="1:5" s="34" customFormat="1" ht="19.5" customHeight="1" hidden="1">
      <c r="A142" s="55"/>
      <c r="B142" s="130"/>
      <c r="C142" s="182"/>
      <c r="D142" s="188"/>
      <c r="E142" s="35"/>
    </row>
    <row r="143" spans="1:6" s="34" customFormat="1" ht="21" customHeight="1">
      <c r="A143" s="63"/>
      <c r="B143" s="98" t="s">
        <v>18</v>
      </c>
      <c r="C143" s="99"/>
      <c r="D143" s="64">
        <f>D10+D127</f>
        <v>3600232.9499999997</v>
      </c>
      <c r="E143" s="35"/>
      <c r="F143" s="36"/>
    </row>
    <row r="144" spans="1:5" s="34" customFormat="1" ht="21" customHeight="1">
      <c r="A144" s="65"/>
      <c r="B144" s="128" t="s">
        <v>74</v>
      </c>
      <c r="C144" s="129"/>
      <c r="D144" s="194">
        <f>SUM(D145:D151)</f>
        <v>209863.38</v>
      </c>
      <c r="E144" s="35"/>
    </row>
    <row r="145" spans="1:5" s="34" customFormat="1" ht="30" customHeight="1" hidden="1">
      <c r="A145" s="22"/>
      <c r="B145" s="132"/>
      <c r="C145" s="133"/>
      <c r="D145" s="53"/>
      <c r="E145" s="35"/>
    </row>
    <row r="146" spans="1:5" s="34" customFormat="1" ht="75" customHeight="1">
      <c r="A146" s="22" t="s">
        <v>138</v>
      </c>
      <c r="B146" s="132" t="s">
        <v>453</v>
      </c>
      <c r="C146" s="133"/>
      <c r="D146" s="53">
        <v>209863.38</v>
      </c>
      <c r="E146" s="35"/>
    </row>
    <row r="147" spans="1:5" s="34" customFormat="1" ht="18.75" hidden="1">
      <c r="A147" s="22"/>
      <c r="B147" s="130"/>
      <c r="C147" s="131"/>
      <c r="D147" s="53"/>
      <c r="E147" s="35"/>
    </row>
    <row r="148" spans="1:5" s="34" customFormat="1" ht="18.75" hidden="1">
      <c r="A148" s="22"/>
      <c r="B148" s="141"/>
      <c r="C148" s="141"/>
      <c r="D148" s="44"/>
      <c r="E148" s="38"/>
    </row>
    <row r="149" spans="1:5" s="34" customFormat="1" ht="11.25" customHeight="1" hidden="1">
      <c r="A149" s="22"/>
      <c r="B149" s="102"/>
      <c r="C149" s="103"/>
      <c r="D149" s="53"/>
      <c r="E149" s="38"/>
    </row>
    <row r="150" spans="1:5" s="34" customFormat="1" ht="18.75" hidden="1">
      <c r="A150" s="22"/>
      <c r="B150" s="130"/>
      <c r="C150" s="131"/>
      <c r="D150" s="76"/>
      <c r="E150" s="38"/>
    </row>
    <row r="151" spans="1:5" s="34" customFormat="1" ht="18.75" hidden="1">
      <c r="A151" s="22"/>
      <c r="B151" s="130"/>
      <c r="C151" s="131"/>
      <c r="D151" s="76"/>
      <c r="E151" s="38"/>
    </row>
    <row r="152" spans="1:5" s="34" customFormat="1" ht="18.75" hidden="1">
      <c r="A152" s="22"/>
      <c r="B152" s="130"/>
      <c r="C152" s="182"/>
      <c r="D152" s="76"/>
      <c r="E152" s="38"/>
    </row>
    <row r="153" spans="1:5" s="34" customFormat="1" ht="21" customHeight="1">
      <c r="A153" s="65"/>
      <c r="B153" s="128" t="s">
        <v>75</v>
      </c>
      <c r="C153" s="129"/>
      <c r="D153" s="67">
        <f>D143+D144</f>
        <v>3810096.3299999996</v>
      </c>
      <c r="E153" s="21"/>
    </row>
    <row r="154" spans="1:4" ht="21" customHeight="1">
      <c r="A154" s="73"/>
      <c r="B154" s="140" t="s">
        <v>79</v>
      </c>
      <c r="C154" s="140"/>
      <c r="D154" s="74">
        <f>SUM(D155:D156)</f>
        <v>376416</v>
      </c>
    </row>
    <row r="155" spans="1:4" ht="37.5" customHeight="1">
      <c r="A155" s="167" t="s">
        <v>450</v>
      </c>
      <c r="B155" s="141" t="s">
        <v>298</v>
      </c>
      <c r="C155" s="141"/>
      <c r="D155" s="31">
        <v>376416</v>
      </c>
    </row>
    <row r="156" spans="1:5" s="71" customFormat="1" ht="39.75" customHeight="1">
      <c r="A156" s="167"/>
      <c r="B156" s="141"/>
      <c r="C156" s="141"/>
      <c r="D156" s="44"/>
      <c r="E156" s="72"/>
    </row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</sheetData>
  <sheetProtection/>
  <mergeCells count="51">
    <mergeCell ref="B155:C155"/>
    <mergeCell ref="B156:C156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A133:A134"/>
    <mergeCell ref="B133:C133"/>
    <mergeCell ref="B134:C134"/>
    <mergeCell ref="A135:A136"/>
    <mergeCell ref="B135:C135"/>
    <mergeCell ref="B136:C136"/>
    <mergeCell ref="B127:C127"/>
    <mergeCell ref="B128:C128"/>
    <mergeCell ref="B129:C129"/>
    <mergeCell ref="B130:C130"/>
    <mergeCell ref="A131:A132"/>
    <mergeCell ref="B131:C131"/>
    <mergeCell ref="B132:C132"/>
    <mergeCell ref="B32:C32"/>
    <mergeCell ref="B33:C33"/>
    <mergeCell ref="B51:C51"/>
    <mergeCell ref="B71:C71"/>
    <mergeCell ref="B89:C89"/>
    <mergeCell ref="B107:C107"/>
    <mergeCell ref="A9:D9"/>
    <mergeCell ref="B10:C10"/>
    <mergeCell ref="B11:C11"/>
    <mergeCell ref="B29:C29"/>
    <mergeCell ref="B30:C30"/>
    <mergeCell ref="B31:C31"/>
    <mergeCell ref="A1:E1"/>
    <mergeCell ref="A2:D2"/>
    <mergeCell ref="A4:C4"/>
    <mergeCell ref="A5:C5"/>
    <mergeCell ref="A6:C6"/>
    <mergeCell ref="A7:C7"/>
  </mergeCells>
  <printOptions horizontalCentered="1"/>
  <pageMargins left="0.57" right="0.1968503937007874" top="0.4330708661417323" bottom="0.41" header="0.31496062992125984" footer="0.25"/>
  <pageSetup horizontalDpi="600" verticalDpi="600" orientation="portrait" paperSize="9" scale="64" r:id="rId1"/>
  <rowBreaks count="1" manualBreakCount="1">
    <brk id="155" max="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156"/>
  <sheetViews>
    <sheetView view="pageBreakPreview" zoomScaleSheetLayoutView="100" zoomScalePageLayoutView="0" workbookViewId="0" topLeftCell="A1">
      <selection activeCell="A146" sqref="A146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40" customWidth="1"/>
    <col min="5" max="5" width="8.8515625" style="39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7.75" customHeight="1">
      <c r="A1" s="104" t="s">
        <v>454</v>
      </c>
      <c r="B1" s="104"/>
      <c r="C1" s="104"/>
      <c r="D1" s="104"/>
      <c r="E1" s="104"/>
    </row>
    <row r="2" spans="1:5" ht="20.25" customHeight="1" hidden="1">
      <c r="A2" s="105" t="s">
        <v>455</v>
      </c>
      <c r="B2" s="105"/>
      <c r="C2" s="105"/>
      <c r="D2" s="106"/>
      <c r="E2" s="26"/>
    </row>
    <row r="3" spans="1:5" ht="20.25" customHeight="1">
      <c r="A3" s="56"/>
      <c r="B3" s="56"/>
      <c r="C3" s="56"/>
      <c r="D3" s="58" t="s">
        <v>23</v>
      </c>
      <c r="E3" s="26"/>
    </row>
    <row r="4" spans="1:5" ht="23.25" customHeight="1">
      <c r="A4" s="107" t="s">
        <v>456</v>
      </c>
      <c r="B4" s="108"/>
      <c r="C4" s="109"/>
      <c r="D4" s="60">
        <f>D5+D6+D7</f>
        <v>662212.44</v>
      </c>
      <c r="E4" s="26"/>
    </row>
    <row r="5" spans="1:5" ht="23.25" customHeight="1">
      <c r="A5" s="110" t="s">
        <v>80</v>
      </c>
      <c r="B5" s="111"/>
      <c r="C5" s="112"/>
      <c r="D5" s="57">
        <v>662212.44</v>
      </c>
      <c r="E5" s="26"/>
    </row>
    <row r="6" spans="1:5" ht="23.25" customHeight="1">
      <c r="A6" s="110" t="s">
        <v>81</v>
      </c>
      <c r="B6" s="111"/>
      <c r="C6" s="112"/>
      <c r="D6" s="68"/>
      <c r="E6" s="26"/>
    </row>
    <row r="7" spans="1:5" ht="23.25" customHeight="1">
      <c r="A7" s="113" t="s">
        <v>352</v>
      </c>
      <c r="B7" s="113"/>
      <c r="C7" s="113"/>
      <c r="D7" s="57"/>
      <c r="E7" s="26"/>
    </row>
    <row r="8" spans="1:5" ht="23.25" customHeight="1">
      <c r="A8" s="69"/>
      <c r="B8" s="70"/>
      <c r="C8" s="70"/>
      <c r="D8" s="57"/>
      <c r="E8" s="26"/>
    </row>
    <row r="9" spans="1:5" s="28" customFormat="1" ht="23.25" customHeight="1">
      <c r="A9" s="95" t="s">
        <v>92</v>
      </c>
      <c r="B9" s="96"/>
      <c r="C9" s="96"/>
      <c r="D9" s="97"/>
      <c r="E9" s="27"/>
    </row>
    <row r="10" spans="1:5" s="28" customFormat="1" ht="25.5" customHeight="1">
      <c r="A10" s="59" t="s">
        <v>69</v>
      </c>
      <c r="B10" s="98" t="s">
        <v>70</v>
      </c>
      <c r="C10" s="99"/>
      <c r="D10" s="60">
        <f>D11+D29+D33++D51+D71+D89+D107+D125+D126+D32+D30+D31</f>
        <v>3940163.13</v>
      </c>
      <c r="E10" s="27"/>
    </row>
    <row r="11" spans="1:5" s="28" customFormat="1" ht="36" customHeight="1">
      <c r="A11" s="43" t="s">
        <v>71</v>
      </c>
      <c r="B11" s="116" t="s">
        <v>457</v>
      </c>
      <c r="C11" s="117"/>
      <c r="D11" s="45">
        <f>SUM(D12:D28)</f>
        <v>3621243.11</v>
      </c>
      <c r="E11" s="27"/>
    </row>
    <row r="12" spans="1:5" s="51" customFormat="1" ht="19.5" customHeight="1" hidden="1">
      <c r="A12" s="46"/>
      <c r="B12" s="47"/>
      <c r="C12" s="90" t="s">
        <v>3</v>
      </c>
      <c r="D12" s="144">
        <v>797302.82</v>
      </c>
      <c r="E12" s="50"/>
    </row>
    <row r="13" spans="1:5" s="51" customFormat="1" ht="19.5" customHeight="1" hidden="1">
      <c r="A13" s="46"/>
      <c r="B13" s="47"/>
      <c r="C13" s="90" t="s">
        <v>76</v>
      </c>
      <c r="D13" s="144"/>
      <c r="E13" s="50"/>
    </row>
    <row r="14" spans="1:5" s="51" customFormat="1" ht="19.5" customHeight="1" hidden="1">
      <c r="A14" s="46"/>
      <c r="B14" s="47"/>
      <c r="C14" s="90" t="s">
        <v>86</v>
      </c>
      <c r="D14" s="144">
        <v>22814.92</v>
      </c>
      <c r="E14" s="50"/>
    </row>
    <row r="15" spans="1:5" s="51" customFormat="1" ht="19.5" customHeight="1" hidden="1">
      <c r="A15" s="46"/>
      <c r="B15" s="47"/>
      <c r="C15" s="90" t="s">
        <v>4</v>
      </c>
      <c r="D15" s="144"/>
      <c r="E15" s="50"/>
    </row>
    <row r="16" spans="1:5" s="51" customFormat="1" ht="19.5" customHeight="1" hidden="1">
      <c r="A16" s="46"/>
      <c r="B16" s="47"/>
      <c r="C16" s="90" t="s">
        <v>85</v>
      </c>
      <c r="D16" s="144">
        <v>838688.81</v>
      </c>
      <c r="E16" s="50"/>
    </row>
    <row r="17" spans="1:5" s="51" customFormat="1" ht="19.5" customHeight="1" hidden="1">
      <c r="A17" s="46"/>
      <c r="B17" s="47"/>
      <c r="C17" s="90" t="s">
        <v>5</v>
      </c>
      <c r="D17" s="144"/>
      <c r="E17" s="50"/>
    </row>
    <row r="18" spans="1:5" s="51" customFormat="1" ht="19.5" customHeight="1" hidden="1">
      <c r="A18" s="46"/>
      <c r="B18" s="47"/>
      <c r="C18" s="90" t="s">
        <v>39</v>
      </c>
      <c r="D18" s="144">
        <v>126661.8</v>
      </c>
      <c r="E18" s="50"/>
    </row>
    <row r="19" spans="1:5" s="51" customFormat="1" ht="19.5" customHeight="1" hidden="1">
      <c r="A19" s="46"/>
      <c r="B19" s="47"/>
      <c r="C19" s="90" t="s">
        <v>83</v>
      </c>
      <c r="D19" s="144"/>
      <c r="E19" s="50"/>
    </row>
    <row r="20" spans="1:5" s="51" customFormat="1" ht="19.5" customHeight="1" hidden="1">
      <c r="A20" s="46"/>
      <c r="B20" s="47"/>
      <c r="C20" s="90" t="s">
        <v>11</v>
      </c>
      <c r="D20" s="144">
        <v>713050.73</v>
      </c>
      <c r="E20" s="50"/>
    </row>
    <row r="21" spans="1:5" s="51" customFormat="1" ht="19.5" customHeight="1" hidden="1">
      <c r="A21" s="46"/>
      <c r="B21" s="47"/>
      <c r="C21" s="90" t="s">
        <v>87</v>
      </c>
      <c r="D21" s="144"/>
      <c r="E21" s="50"/>
    </row>
    <row r="22" spans="1:5" s="51" customFormat="1" ht="19.5" customHeight="1" hidden="1">
      <c r="A22" s="46"/>
      <c r="B22" s="47"/>
      <c r="C22" s="90" t="s">
        <v>2</v>
      </c>
      <c r="D22" s="144"/>
      <c r="E22" s="50"/>
    </row>
    <row r="23" spans="1:5" s="51" customFormat="1" ht="19.5" customHeight="1" hidden="1">
      <c r="A23" s="46"/>
      <c r="B23" s="47"/>
      <c r="C23" s="90" t="s">
        <v>60</v>
      </c>
      <c r="D23" s="144">
        <v>891112.07</v>
      </c>
      <c r="E23" s="50"/>
    </row>
    <row r="24" spans="1:5" s="51" customFormat="1" ht="19.5" customHeight="1" hidden="1">
      <c r="A24" s="46"/>
      <c r="B24" s="47"/>
      <c r="C24" s="90" t="s">
        <v>84</v>
      </c>
      <c r="D24" s="144"/>
      <c r="E24" s="50"/>
    </row>
    <row r="25" spans="1:5" s="51" customFormat="1" ht="19.5" customHeight="1" hidden="1">
      <c r="A25" s="46"/>
      <c r="B25" s="47"/>
      <c r="C25" s="90" t="s">
        <v>88</v>
      </c>
      <c r="D25" s="144">
        <v>69179.51</v>
      </c>
      <c r="E25" s="50"/>
    </row>
    <row r="26" spans="1:5" s="51" customFormat="1" ht="19.5" customHeight="1" hidden="1">
      <c r="A26" s="46"/>
      <c r="B26" s="47"/>
      <c r="C26" s="90" t="s">
        <v>6</v>
      </c>
      <c r="D26" s="144"/>
      <c r="E26" s="50"/>
    </row>
    <row r="27" spans="1:5" s="51" customFormat="1" ht="19.5" customHeight="1" hidden="1">
      <c r="A27" s="46"/>
      <c r="B27" s="47"/>
      <c r="C27" s="90" t="s">
        <v>7</v>
      </c>
      <c r="D27" s="144">
        <v>162432.45</v>
      </c>
      <c r="E27" s="50"/>
    </row>
    <row r="28" spans="1:5" s="51" customFormat="1" ht="19.5" customHeight="1" hidden="1">
      <c r="A28" s="46"/>
      <c r="B28" s="47"/>
      <c r="C28" s="90" t="s">
        <v>77</v>
      </c>
      <c r="D28" s="144"/>
      <c r="E28" s="50"/>
    </row>
    <row r="29" spans="1:5" s="28" customFormat="1" ht="21.75" customHeight="1">
      <c r="A29" s="43" t="s">
        <v>32</v>
      </c>
      <c r="B29" s="102" t="s">
        <v>2</v>
      </c>
      <c r="C29" s="103"/>
      <c r="D29" s="29">
        <v>506.52</v>
      </c>
      <c r="E29" s="27"/>
    </row>
    <row r="30" spans="1:5" s="28" customFormat="1" ht="21.75" customHeight="1">
      <c r="A30" s="43"/>
      <c r="B30" s="102" t="s">
        <v>39</v>
      </c>
      <c r="C30" s="103"/>
      <c r="D30" s="29">
        <v>2357.4</v>
      </c>
      <c r="E30" s="27"/>
    </row>
    <row r="31" spans="1:5" s="28" customFormat="1" ht="21.75" customHeight="1" hidden="1">
      <c r="A31" s="43"/>
      <c r="B31" s="102"/>
      <c r="C31" s="103"/>
      <c r="D31" s="29"/>
      <c r="E31" s="27"/>
    </row>
    <row r="32" spans="1:5" s="28" customFormat="1" ht="23.25" customHeight="1">
      <c r="A32" s="43" t="s">
        <v>34</v>
      </c>
      <c r="B32" s="102"/>
      <c r="C32" s="103"/>
      <c r="D32" s="29">
        <v>0</v>
      </c>
      <c r="E32" s="27"/>
    </row>
    <row r="33" spans="1:5" s="28" customFormat="1" ht="22.5" customHeight="1">
      <c r="A33" s="22" t="s">
        <v>24</v>
      </c>
      <c r="B33" s="122" t="s">
        <v>29</v>
      </c>
      <c r="C33" s="123"/>
      <c r="D33" s="52">
        <f>SUM(D34:D50)</f>
        <v>148888.85</v>
      </c>
      <c r="E33" s="27"/>
    </row>
    <row r="34" spans="1:5" s="51" customFormat="1" ht="26.25" customHeight="1" hidden="1">
      <c r="A34" s="46"/>
      <c r="B34" s="46"/>
      <c r="C34" s="54" t="s">
        <v>3</v>
      </c>
      <c r="D34" s="49"/>
      <c r="E34" s="50"/>
    </row>
    <row r="35" spans="1:5" s="51" customFormat="1" ht="26.25" customHeight="1" hidden="1">
      <c r="A35" s="46"/>
      <c r="B35" s="46"/>
      <c r="C35" s="54" t="s">
        <v>76</v>
      </c>
      <c r="D35" s="49"/>
      <c r="E35" s="50"/>
    </row>
    <row r="36" spans="1:5" s="51" customFormat="1" ht="26.25" customHeight="1" hidden="1">
      <c r="A36" s="46"/>
      <c r="B36" s="46"/>
      <c r="C36" s="54" t="s">
        <v>86</v>
      </c>
      <c r="D36" s="49"/>
      <c r="E36" s="50"/>
    </row>
    <row r="37" spans="1:5" s="51" customFormat="1" ht="26.25" customHeight="1" hidden="1">
      <c r="A37" s="46"/>
      <c r="B37" s="46"/>
      <c r="C37" s="54" t="s">
        <v>4</v>
      </c>
      <c r="D37" s="49"/>
      <c r="E37" s="50"/>
    </row>
    <row r="38" spans="1:5" s="51" customFormat="1" ht="26.25" customHeight="1" hidden="1">
      <c r="A38" s="46"/>
      <c r="B38" s="46"/>
      <c r="C38" s="54" t="s">
        <v>85</v>
      </c>
      <c r="D38" s="49"/>
      <c r="E38" s="50"/>
    </row>
    <row r="39" spans="1:5" s="51" customFormat="1" ht="26.25" customHeight="1" hidden="1">
      <c r="A39" s="46"/>
      <c r="B39" s="46"/>
      <c r="C39" s="54" t="s">
        <v>5</v>
      </c>
      <c r="D39" s="49"/>
      <c r="E39" s="50"/>
    </row>
    <row r="40" spans="1:5" s="51" customFormat="1" ht="26.25" customHeight="1" hidden="1">
      <c r="A40" s="46"/>
      <c r="B40" s="46"/>
      <c r="C40" s="54" t="s">
        <v>39</v>
      </c>
      <c r="D40" s="49"/>
      <c r="E40" s="50"/>
    </row>
    <row r="41" spans="1:5" s="51" customFormat="1" ht="26.25" customHeight="1" hidden="1">
      <c r="A41" s="46"/>
      <c r="B41" s="46"/>
      <c r="C41" s="54" t="s">
        <v>83</v>
      </c>
      <c r="D41" s="49">
        <v>148888.85</v>
      </c>
      <c r="E41" s="50"/>
    </row>
    <row r="42" spans="1:5" s="51" customFormat="1" ht="26.25" customHeight="1" hidden="1">
      <c r="A42" s="46"/>
      <c r="B42" s="46"/>
      <c r="C42" s="54" t="s">
        <v>61</v>
      </c>
      <c r="D42" s="49"/>
      <c r="E42" s="50"/>
    </row>
    <row r="43" spans="1:5" s="51" customFormat="1" ht="26.25" customHeight="1" hidden="1">
      <c r="A43" s="46"/>
      <c r="B43" s="46"/>
      <c r="C43" s="54" t="s">
        <v>87</v>
      </c>
      <c r="D43" s="49"/>
      <c r="E43" s="50"/>
    </row>
    <row r="44" spans="1:5" s="51" customFormat="1" ht="26.25" customHeight="1" hidden="1">
      <c r="A44" s="46"/>
      <c r="B44" s="46"/>
      <c r="C44" s="54" t="s">
        <v>2</v>
      </c>
      <c r="D44" s="49"/>
      <c r="E44" s="50"/>
    </row>
    <row r="45" spans="1:5" s="51" customFormat="1" ht="26.25" customHeight="1" hidden="1">
      <c r="A45" s="46"/>
      <c r="B45" s="46"/>
      <c r="C45" s="54" t="s">
        <v>60</v>
      </c>
      <c r="D45" s="49"/>
      <c r="E45" s="50"/>
    </row>
    <row r="46" spans="1:5" s="51" customFormat="1" ht="26.25" customHeight="1" hidden="1">
      <c r="A46" s="46"/>
      <c r="B46" s="46"/>
      <c r="C46" s="54" t="s">
        <v>84</v>
      </c>
      <c r="D46" s="49"/>
      <c r="E46" s="50"/>
    </row>
    <row r="47" spans="1:5" s="51" customFormat="1" ht="26.25" customHeight="1" hidden="1">
      <c r="A47" s="46"/>
      <c r="B47" s="46"/>
      <c r="C47" s="54" t="s">
        <v>88</v>
      </c>
      <c r="D47" s="49"/>
      <c r="E47" s="50"/>
    </row>
    <row r="48" spans="1:5" s="51" customFormat="1" ht="26.25" customHeight="1" hidden="1">
      <c r="A48" s="46"/>
      <c r="B48" s="46"/>
      <c r="C48" s="54" t="s">
        <v>6</v>
      </c>
      <c r="D48" s="49"/>
      <c r="E48" s="50"/>
    </row>
    <row r="49" spans="1:5" s="51" customFormat="1" ht="26.25" customHeight="1" hidden="1">
      <c r="A49" s="46"/>
      <c r="B49" s="46"/>
      <c r="C49" s="54" t="s">
        <v>7</v>
      </c>
      <c r="D49" s="49"/>
      <c r="E49" s="50"/>
    </row>
    <row r="50" spans="1:5" s="51" customFormat="1" ht="26.25" customHeight="1" hidden="1">
      <c r="A50" s="46"/>
      <c r="B50" s="46"/>
      <c r="C50" s="54" t="s">
        <v>77</v>
      </c>
      <c r="D50" s="49"/>
      <c r="E50" s="50"/>
    </row>
    <row r="51" spans="1:5" s="28" customFormat="1" ht="21.75" customHeight="1" hidden="1">
      <c r="A51" s="22" t="s">
        <v>24</v>
      </c>
      <c r="B51" s="122" t="s">
        <v>8</v>
      </c>
      <c r="C51" s="123"/>
      <c r="D51" s="45">
        <f>SUM(D52:D70)</f>
        <v>0</v>
      </c>
      <c r="E51" s="27"/>
    </row>
    <row r="52" spans="1:5" s="51" customFormat="1" ht="21.75" customHeight="1" hidden="1">
      <c r="A52" s="46"/>
      <c r="B52" s="46"/>
      <c r="C52" s="145" t="s">
        <v>3</v>
      </c>
      <c r="D52" s="49"/>
      <c r="E52" s="50"/>
    </row>
    <row r="53" spans="1:5" s="51" customFormat="1" ht="21.75" customHeight="1" hidden="1">
      <c r="A53" s="46"/>
      <c r="B53" s="46"/>
      <c r="C53" s="85" t="s">
        <v>76</v>
      </c>
      <c r="D53" s="49"/>
      <c r="E53" s="50"/>
    </row>
    <row r="54" spans="1:5" s="51" customFormat="1" ht="21.75" customHeight="1" hidden="1">
      <c r="A54" s="46"/>
      <c r="B54" s="46"/>
      <c r="C54" s="85" t="s">
        <v>86</v>
      </c>
      <c r="D54" s="49"/>
      <c r="E54" s="50"/>
    </row>
    <row r="55" spans="1:5" s="51" customFormat="1" ht="21.75" customHeight="1" hidden="1">
      <c r="A55" s="46"/>
      <c r="B55" s="46"/>
      <c r="C55" s="85" t="s">
        <v>4</v>
      </c>
      <c r="D55" s="144"/>
      <c r="E55" s="50"/>
    </row>
    <row r="56" spans="1:5" s="51" customFormat="1" ht="21.75" customHeight="1" hidden="1">
      <c r="A56" s="46"/>
      <c r="B56" s="84"/>
      <c r="C56" s="85" t="s">
        <v>85</v>
      </c>
      <c r="D56" s="144"/>
      <c r="E56" s="50"/>
    </row>
    <row r="57" spans="1:5" s="51" customFormat="1" ht="21.75" customHeight="1" hidden="1">
      <c r="A57" s="46"/>
      <c r="B57" s="84"/>
      <c r="C57" s="85" t="s">
        <v>5</v>
      </c>
      <c r="D57" s="144"/>
      <c r="E57" s="50"/>
    </row>
    <row r="58" spans="1:5" s="51" customFormat="1" ht="21.75" customHeight="1" hidden="1">
      <c r="A58" s="46"/>
      <c r="B58" s="84"/>
      <c r="C58" s="85" t="s">
        <v>39</v>
      </c>
      <c r="D58" s="144"/>
      <c r="E58" s="50"/>
    </row>
    <row r="59" spans="1:5" s="51" customFormat="1" ht="21.75" customHeight="1" hidden="1">
      <c r="A59" s="46"/>
      <c r="B59" s="84"/>
      <c r="C59" s="85" t="s">
        <v>83</v>
      </c>
      <c r="D59" s="144"/>
      <c r="E59" s="50"/>
    </row>
    <row r="60" spans="1:5" s="51" customFormat="1" ht="21.75" customHeight="1" hidden="1">
      <c r="A60" s="46"/>
      <c r="B60" s="84"/>
      <c r="C60" s="85" t="s">
        <v>7</v>
      </c>
      <c r="D60" s="144"/>
      <c r="E60" s="50"/>
    </row>
    <row r="61" spans="1:5" s="51" customFormat="1" ht="21.75" customHeight="1" hidden="1">
      <c r="A61" s="46"/>
      <c r="B61" s="84"/>
      <c r="C61" s="85" t="s">
        <v>88</v>
      </c>
      <c r="D61" s="144"/>
      <c r="E61" s="50"/>
    </row>
    <row r="62" spans="1:5" s="51" customFormat="1" ht="21.75" customHeight="1" hidden="1">
      <c r="A62" s="46"/>
      <c r="B62" s="84"/>
      <c r="C62" s="85" t="s">
        <v>61</v>
      </c>
      <c r="D62" s="144"/>
      <c r="E62" s="50"/>
    </row>
    <row r="63" spans="1:5" s="51" customFormat="1" ht="21.75" customHeight="1" hidden="1">
      <c r="A63" s="46"/>
      <c r="B63" s="84"/>
      <c r="C63" s="85" t="s">
        <v>87</v>
      </c>
      <c r="D63" s="144"/>
      <c r="E63" s="50"/>
    </row>
    <row r="64" spans="1:5" s="51" customFormat="1" ht="21.75" customHeight="1" hidden="1">
      <c r="A64" s="46"/>
      <c r="B64" s="84"/>
      <c r="C64" s="85" t="s">
        <v>2</v>
      </c>
      <c r="D64" s="144"/>
      <c r="E64" s="50"/>
    </row>
    <row r="65" spans="1:5" s="51" customFormat="1" ht="21.75" customHeight="1" hidden="1">
      <c r="A65" s="46"/>
      <c r="B65" s="84"/>
      <c r="C65" s="85" t="s">
        <v>60</v>
      </c>
      <c r="D65" s="144"/>
      <c r="E65" s="50"/>
    </row>
    <row r="66" spans="1:5" s="51" customFormat="1" ht="21.75" customHeight="1" hidden="1">
      <c r="A66" s="46"/>
      <c r="B66" s="84"/>
      <c r="C66" s="85" t="s">
        <v>84</v>
      </c>
      <c r="D66" s="144"/>
      <c r="E66" s="50"/>
    </row>
    <row r="67" spans="1:5" s="51" customFormat="1" ht="21.75" customHeight="1" hidden="1">
      <c r="A67" s="46"/>
      <c r="B67" s="84"/>
      <c r="C67" s="85" t="s">
        <v>88</v>
      </c>
      <c r="D67" s="144"/>
      <c r="E67" s="50"/>
    </row>
    <row r="68" spans="1:5" s="51" customFormat="1" ht="21.75" customHeight="1" hidden="1">
      <c r="A68" s="46"/>
      <c r="B68" s="84"/>
      <c r="C68" s="85" t="s">
        <v>6</v>
      </c>
      <c r="D68" s="144"/>
      <c r="E68" s="50"/>
    </row>
    <row r="69" spans="1:5" s="51" customFormat="1" ht="21.75" customHeight="1" hidden="1">
      <c r="A69" s="46"/>
      <c r="B69" s="84"/>
      <c r="C69" s="85" t="s">
        <v>7</v>
      </c>
      <c r="D69" s="144"/>
      <c r="E69" s="50"/>
    </row>
    <row r="70" spans="1:5" s="51" customFormat="1" ht="21.75" customHeight="1" hidden="1">
      <c r="A70" s="46"/>
      <c r="B70" s="84"/>
      <c r="C70" s="85" t="s">
        <v>77</v>
      </c>
      <c r="D70" s="144"/>
      <c r="E70" s="50"/>
    </row>
    <row r="71" spans="1:5" s="28" customFormat="1" ht="26.25" customHeight="1" hidden="1">
      <c r="A71" s="22"/>
      <c r="B71" s="122" t="s">
        <v>9</v>
      </c>
      <c r="C71" s="123"/>
      <c r="D71" s="45">
        <f>SUM(D72:D88)</f>
        <v>0</v>
      </c>
      <c r="E71" s="27"/>
    </row>
    <row r="72" spans="1:5" s="51" customFormat="1" ht="26.25" customHeight="1" hidden="1">
      <c r="A72" s="46"/>
      <c r="B72" s="84"/>
      <c r="C72" s="85" t="s">
        <v>3</v>
      </c>
      <c r="D72" s="144"/>
      <c r="E72" s="50"/>
    </row>
    <row r="73" spans="1:5" s="51" customFormat="1" ht="26.25" customHeight="1" hidden="1">
      <c r="A73" s="46"/>
      <c r="B73" s="84"/>
      <c r="C73" s="85" t="s">
        <v>76</v>
      </c>
      <c r="D73" s="144"/>
      <c r="E73" s="50"/>
    </row>
    <row r="74" spans="1:5" s="51" customFormat="1" ht="26.25" customHeight="1" hidden="1">
      <c r="A74" s="46"/>
      <c r="B74" s="84"/>
      <c r="C74" s="85" t="s">
        <v>86</v>
      </c>
      <c r="D74" s="144"/>
      <c r="E74" s="50"/>
    </row>
    <row r="75" spans="1:5" s="51" customFormat="1" ht="26.25" customHeight="1" hidden="1">
      <c r="A75" s="46"/>
      <c r="B75" s="84"/>
      <c r="C75" s="85" t="s">
        <v>4</v>
      </c>
      <c r="D75" s="144"/>
      <c r="E75" s="50"/>
    </row>
    <row r="76" spans="1:5" s="51" customFormat="1" ht="26.25" customHeight="1" hidden="1">
      <c r="A76" s="46"/>
      <c r="B76" s="84"/>
      <c r="C76" s="85" t="s">
        <v>85</v>
      </c>
      <c r="D76" s="144"/>
      <c r="E76" s="50"/>
    </row>
    <row r="77" spans="1:5" s="51" customFormat="1" ht="26.25" customHeight="1" hidden="1">
      <c r="A77" s="46"/>
      <c r="B77" s="84"/>
      <c r="C77" s="85" t="s">
        <v>5</v>
      </c>
      <c r="D77" s="144"/>
      <c r="E77" s="50"/>
    </row>
    <row r="78" spans="1:5" s="51" customFormat="1" ht="26.25" customHeight="1" hidden="1">
      <c r="A78" s="46"/>
      <c r="B78" s="84"/>
      <c r="C78" s="85" t="s">
        <v>39</v>
      </c>
      <c r="D78" s="144"/>
      <c r="E78" s="50"/>
    </row>
    <row r="79" spans="1:5" s="51" customFormat="1" ht="26.25" customHeight="1" hidden="1">
      <c r="A79" s="46"/>
      <c r="B79" s="84"/>
      <c r="C79" s="85" t="s">
        <v>83</v>
      </c>
      <c r="D79" s="144"/>
      <c r="E79" s="50"/>
    </row>
    <row r="80" spans="1:5" s="51" customFormat="1" ht="26.25" customHeight="1" hidden="1">
      <c r="A80" s="46"/>
      <c r="B80" s="84"/>
      <c r="C80" s="85" t="s">
        <v>61</v>
      </c>
      <c r="D80" s="144"/>
      <c r="E80" s="50"/>
    </row>
    <row r="81" spans="1:5" s="51" customFormat="1" ht="26.25" customHeight="1" hidden="1">
      <c r="A81" s="46"/>
      <c r="B81" s="84"/>
      <c r="C81" s="85" t="s">
        <v>87</v>
      </c>
      <c r="D81" s="144"/>
      <c r="E81" s="50"/>
    </row>
    <row r="82" spans="1:5" s="51" customFormat="1" ht="26.25" customHeight="1" hidden="1">
      <c r="A82" s="46"/>
      <c r="B82" s="84"/>
      <c r="C82" s="85" t="s">
        <v>2</v>
      </c>
      <c r="D82" s="144"/>
      <c r="E82" s="50"/>
    </row>
    <row r="83" spans="1:5" s="51" customFormat="1" ht="26.25" customHeight="1" hidden="1">
      <c r="A83" s="46"/>
      <c r="B83" s="84"/>
      <c r="C83" s="85" t="s">
        <v>60</v>
      </c>
      <c r="D83" s="144"/>
      <c r="E83" s="50"/>
    </row>
    <row r="84" spans="1:5" s="51" customFormat="1" ht="26.25" customHeight="1" hidden="1">
      <c r="A84" s="46"/>
      <c r="B84" s="84"/>
      <c r="C84" s="85" t="s">
        <v>84</v>
      </c>
      <c r="D84" s="144"/>
      <c r="E84" s="50"/>
    </row>
    <row r="85" spans="1:5" s="51" customFormat="1" ht="26.25" customHeight="1" hidden="1">
      <c r="A85" s="46"/>
      <c r="B85" s="84"/>
      <c r="C85" s="85" t="s">
        <v>88</v>
      </c>
      <c r="D85" s="144"/>
      <c r="E85" s="50"/>
    </row>
    <row r="86" spans="1:5" s="51" customFormat="1" ht="26.25" customHeight="1" hidden="1">
      <c r="A86" s="46"/>
      <c r="B86" s="84"/>
      <c r="C86" s="85" t="s">
        <v>6</v>
      </c>
      <c r="D86" s="144"/>
      <c r="E86" s="50"/>
    </row>
    <row r="87" spans="1:5" s="51" customFormat="1" ht="26.25" customHeight="1" hidden="1">
      <c r="A87" s="46"/>
      <c r="B87" s="84"/>
      <c r="C87" s="85" t="s">
        <v>7</v>
      </c>
      <c r="D87" s="144"/>
      <c r="E87" s="50"/>
    </row>
    <row r="88" spans="1:5" s="51" customFormat="1" ht="26.25" customHeight="1" hidden="1">
      <c r="A88" s="46"/>
      <c r="B88" s="84"/>
      <c r="C88" s="85" t="s">
        <v>77</v>
      </c>
      <c r="D88" s="144"/>
      <c r="E88" s="50"/>
    </row>
    <row r="89" spans="1:5" s="28" customFormat="1" ht="26.25" customHeight="1" hidden="1">
      <c r="A89" s="30"/>
      <c r="B89" s="122" t="s">
        <v>10</v>
      </c>
      <c r="C89" s="123"/>
      <c r="D89" s="52">
        <f>SUM(D90:D106)</f>
        <v>0</v>
      </c>
      <c r="E89" s="27"/>
    </row>
    <row r="90" spans="1:5" s="51" customFormat="1" ht="26.25" customHeight="1" hidden="1">
      <c r="A90" s="46"/>
      <c r="B90" s="146"/>
      <c r="C90" s="145" t="s">
        <v>3</v>
      </c>
      <c r="D90" s="144"/>
      <c r="E90" s="50"/>
    </row>
    <row r="91" spans="1:5" s="51" customFormat="1" ht="26.25" customHeight="1" hidden="1">
      <c r="A91" s="46"/>
      <c r="B91" s="146"/>
      <c r="C91" s="145" t="s">
        <v>76</v>
      </c>
      <c r="D91" s="144"/>
      <c r="E91" s="50"/>
    </row>
    <row r="92" spans="1:5" s="51" customFormat="1" ht="26.25" customHeight="1" hidden="1">
      <c r="A92" s="46"/>
      <c r="B92" s="146"/>
      <c r="C92" s="145" t="s">
        <v>86</v>
      </c>
      <c r="D92" s="144"/>
      <c r="E92" s="50"/>
    </row>
    <row r="93" spans="1:5" s="51" customFormat="1" ht="26.25" customHeight="1" hidden="1">
      <c r="A93" s="46"/>
      <c r="B93" s="146"/>
      <c r="C93" s="145" t="s">
        <v>4</v>
      </c>
      <c r="D93" s="144"/>
      <c r="E93" s="50"/>
    </row>
    <row r="94" spans="1:5" s="51" customFormat="1" ht="26.25" customHeight="1" hidden="1">
      <c r="A94" s="46"/>
      <c r="B94" s="146"/>
      <c r="C94" s="145" t="s">
        <v>85</v>
      </c>
      <c r="D94" s="144"/>
      <c r="E94" s="50"/>
    </row>
    <row r="95" spans="1:5" s="51" customFormat="1" ht="26.25" customHeight="1" hidden="1">
      <c r="A95" s="46"/>
      <c r="B95" s="146"/>
      <c r="C95" s="145" t="s">
        <v>5</v>
      </c>
      <c r="D95" s="144"/>
      <c r="E95" s="50"/>
    </row>
    <row r="96" spans="1:5" s="51" customFormat="1" ht="26.25" customHeight="1" hidden="1">
      <c r="A96" s="46"/>
      <c r="B96" s="146"/>
      <c r="C96" s="145" t="s">
        <v>39</v>
      </c>
      <c r="D96" s="144"/>
      <c r="E96" s="50"/>
    </row>
    <row r="97" spans="1:5" s="51" customFormat="1" ht="26.25" customHeight="1" hidden="1">
      <c r="A97" s="46"/>
      <c r="B97" s="146"/>
      <c r="C97" s="145" t="s">
        <v>83</v>
      </c>
      <c r="D97" s="144"/>
      <c r="E97" s="50"/>
    </row>
    <row r="98" spans="1:5" s="51" customFormat="1" ht="26.25" customHeight="1" hidden="1">
      <c r="A98" s="46"/>
      <c r="B98" s="146"/>
      <c r="C98" s="145" t="s">
        <v>61</v>
      </c>
      <c r="D98" s="144"/>
      <c r="E98" s="50"/>
    </row>
    <row r="99" spans="1:5" s="51" customFormat="1" ht="26.25" customHeight="1" hidden="1">
      <c r="A99" s="46"/>
      <c r="B99" s="146"/>
      <c r="C99" s="145" t="s">
        <v>87</v>
      </c>
      <c r="D99" s="144"/>
      <c r="E99" s="50"/>
    </row>
    <row r="100" spans="1:5" s="51" customFormat="1" ht="26.25" customHeight="1" hidden="1">
      <c r="A100" s="46"/>
      <c r="B100" s="146"/>
      <c r="C100" s="145" t="s">
        <v>2</v>
      </c>
      <c r="D100" s="144"/>
      <c r="E100" s="50"/>
    </row>
    <row r="101" spans="1:5" s="51" customFormat="1" ht="26.25" customHeight="1" hidden="1">
      <c r="A101" s="46"/>
      <c r="B101" s="146"/>
      <c r="C101" s="145" t="s">
        <v>60</v>
      </c>
      <c r="D101" s="144"/>
      <c r="E101" s="50"/>
    </row>
    <row r="102" spans="1:5" s="51" customFormat="1" ht="26.25" customHeight="1" hidden="1">
      <c r="A102" s="46"/>
      <c r="B102" s="146"/>
      <c r="C102" s="145" t="s">
        <v>84</v>
      </c>
      <c r="D102" s="144"/>
      <c r="E102" s="50"/>
    </row>
    <row r="103" spans="1:5" s="51" customFormat="1" ht="26.25" customHeight="1" hidden="1">
      <c r="A103" s="46"/>
      <c r="B103" s="146"/>
      <c r="C103" s="145" t="s">
        <v>88</v>
      </c>
      <c r="D103" s="144"/>
      <c r="E103" s="50"/>
    </row>
    <row r="104" spans="1:5" s="51" customFormat="1" ht="26.25" customHeight="1" hidden="1">
      <c r="A104" s="46"/>
      <c r="B104" s="146"/>
      <c r="C104" s="145" t="s">
        <v>6</v>
      </c>
      <c r="D104" s="144"/>
      <c r="E104" s="50"/>
    </row>
    <row r="105" spans="1:5" s="51" customFormat="1" ht="26.25" customHeight="1" hidden="1">
      <c r="A105" s="46"/>
      <c r="B105" s="146"/>
      <c r="C105" s="145" t="s">
        <v>7</v>
      </c>
      <c r="D105" s="144"/>
      <c r="E105" s="50"/>
    </row>
    <row r="106" spans="1:5" s="51" customFormat="1" ht="26.25" customHeight="1" hidden="1">
      <c r="A106" s="46"/>
      <c r="B106" s="146"/>
      <c r="C106" s="145" t="s">
        <v>77</v>
      </c>
      <c r="D106" s="144"/>
      <c r="E106" s="50"/>
    </row>
    <row r="107" spans="1:8" s="28" customFormat="1" ht="26.25" customHeight="1" hidden="1">
      <c r="A107" s="22"/>
      <c r="B107" s="122" t="s">
        <v>0</v>
      </c>
      <c r="C107" s="123"/>
      <c r="D107" s="52">
        <f>SUM(D108:D124)</f>
        <v>0</v>
      </c>
      <c r="E107" s="27"/>
      <c r="G107" s="32"/>
      <c r="H107" s="32"/>
    </row>
    <row r="108" spans="1:5" s="51" customFormat="1" ht="26.25" customHeight="1" hidden="1">
      <c r="A108" s="46"/>
      <c r="B108" s="146"/>
      <c r="C108" s="145" t="s">
        <v>3</v>
      </c>
      <c r="D108" s="144"/>
      <c r="E108" s="50"/>
    </row>
    <row r="109" spans="1:5" s="51" customFormat="1" ht="26.25" customHeight="1" hidden="1">
      <c r="A109" s="46"/>
      <c r="B109" s="146"/>
      <c r="C109" s="145" t="s">
        <v>76</v>
      </c>
      <c r="D109" s="144"/>
      <c r="E109" s="50"/>
    </row>
    <row r="110" spans="1:5" s="51" customFormat="1" ht="26.25" customHeight="1" hidden="1">
      <c r="A110" s="46"/>
      <c r="B110" s="146"/>
      <c r="C110" s="145" t="s">
        <v>86</v>
      </c>
      <c r="D110" s="144"/>
      <c r="E110" s="50"/>
    </row>
    <row r="111" spans="1:5" s="51" customFormat="1" ht="26.25" customHeight="1" hidden="1">
      <c r="A111" s="46"/>
      <c r="B111" s="146"/>
      <c r="C111" s="145" t="s">
        <v>4</v>
      </c>
      <c r="D111" s="144"/>
      <c r="E111" s="50"/>
    </row>
    <row r="112" spans="1:5" s="51" customFormat="1" ht="26.25" customHeight="1" hidden="1">
      <c r="A112" s="46"/>
      <c r="B112" s="146"/>
      <c r="C112" s="145" t="s">
        <v>85</v>
      </c>
      <c r="D112" s="144"/>
      <c r="E112" s="50"/>
    </row>
    <row r="113" spans="1:5" s="51" customFormat="1" ht="26.25" customHeight="1" hidden="1">
      <c r="A113" s="46"/>
      <c r="B113" s="146"/>
      <c r="C113" s="145" t="s">
        <v>5</v>
      </c>
      <c r="D113" s="144"/>
      <c r="E113" s="50"/>
    </row>
    <row r="114" spans="1:5" s="51" customFormat="1" ht="26.25" customHeight="1" hidden="1">
      <c r="A114" s="46"/>
      <c r="B114" s="146"/>
      <c r="C114" s="145" t="s">
        <v>39</v>
      </c>
      <c r="D114" s="144"/>
      <c r="E114" s="50"/>
    </row>
    <row r="115" spans="1:5" s="51" customFormat="1" ht="26.25" customHeight="1" hidden="1">
      <c r="A115" s="46"/>
      <c r="B115" s="146"/>
      <c r="C115" s="145" t="s">
        <v>83</v>
      </c>
      <c r="D115" s="144"/>
      <c r="E115" s="50"/>
    </row>
    <row r="116" spans="1:5" s="51" customFormat="1" ht="26.25" customHeight="1" hidden="1">
      <c r="A116" s="46"/>
      <c r="B116" s="146"/>
      <c r="C116" s="145" t="s">
        <v>61</v>
      </c>
      <c r="D116" s="144"/>
      <c r="E116" s="50"/>
    </row>
    <row r="117" spans="1:5" s="51" customFormat="1" ht="26.25" customHeight="1" hidden="1">
      <c r="A117" s="46"/>
      <c r="B117" s="146"/>
      <c r="C117" s="145" t="s">
        <v>87</v>
      </c>
      <c r="D117" s="144"/>
      <c r="E117" s="50"/>
    </row>
    <row r="118" spans="1:5" s="51" customFormat="1" ht="26.25" customHeight="1" hidden="1">
      <c r="A118" s="46"/>
      <c r="B118" s="146"/>
      <c r="C118" s="145" t="s">
        <v>2</v>
      </c>
      <c r="D118" s="144"/>
      <c r="E118" s="50"/>
    </row>
    <row r="119" spans="1:5" s="51" customFormat="1" ht="26.25" customHeight="1" hidden="1">
      <c r="A119" s="46"/>
      <c r="B119" s="146"/>
      <c r="C119" s="145" t="s">
        <v>60</v>
      </c>
      <c r="D119" s="144"/>
      <c r="E119" s="50"/>
    </row>
    <row r="120" spans="1:5" s="51" customFormat="1" ht="26.25" customHeight="1" hidden="1">
      <c r="A120" s="46"/>
      <c r="B120" s="146"/>
      <c r="C120" s="145" t="s">
        <v>84</v>
      </c>
      <c r="D120" s="144"/>
      <c r="E120" s="50"/>
    </row>
    <row r="121" spans="1:5" s="51" customFormat="1" ht="26.25" customHeight="1" hidden="1">
      <c r="A121" s="46"/>
      <c r="B121" s="146"/>
      <c r="C121" s="145" t="s">
        <v>88</v>
      </c>
      <c r="D121" s="144"/>
      <c r="E121" s="50"/>
    </row>
    <row r="122" spans="1:5" s="51" customFormat="1" ht="26.25" customHeight="1" hidden="1">
      <c r="A122" s="46"/>
      <c r="B122" s="146"/>
      <c r="C122" s="145" t="s">
        <v>6</v>
      </c>
      <c r="D122" s="144"/>
      <c r="E122" s="50"/>
    </row>
    <row r="123" spans="1:5" s="51" customFormat="1" ht="26.25" customHeight="1" hidden="1">
      <c r="A123" s="46"/>
      <c r="B123" s="146"/>
      <c r="C123" s="145" t="s">
        <v>7</v>
      </c>
      <c r="D123" s="144"/>
      <c r="E123" s="50"/>
    </row>
    <row r="124" spans="1:5" s="51" customFormat="1" ht="26.25" customHeight="1" hidden="1">
      <c r="A124" s="46"/>
      <c r="B124" s="47"/>
      <c r="C124" s="48" t="s">
        <v>77</v>
      </c>
      <c r="D124" s="49"/>
      <c r="E124" s="50"/>
    </row>
    <row r="125" spans="1:5" s="28" customFormat="1" ht="26.25" customHeight="1">
      <c r="A125" s="24" t="s">
        <v>72</v>
      </c>
      <c r="B125" s="198"/>
      <c r="C125" s="80" t="s">
        <v>458</v>
      </c>
      <c r="D125" s="42">
        <v>167167.25</v>
      </c>
      <c r="E125" s="27"/>
    </row>
    <row r="126" spans="1:5" s="34" customFormat="1" ht="21" customHeight="1">
      <c r="A126" s="22"/>
      <c r="B126" s="198"/>
      <c r="C126" s="80"/>
      <c r="D126" s="42"/>
      <c r="E126" s="33"/>
    </row>
    <row r="127" spans="1:5" s="34" customFormat="1" ht="26.25" customHeight="1">
      <c r="A127" s="61" t="s">
        <v>21</v>
      </c>
      <c r="B127" s="98" t="s">
        <v>73</v>
      </c>
      <c r="C127" s="99"/>
      <c r="D127" s="62">
        <f>SUM(D128:D142)</f>
        <v>90210.44</v>
      </c>
      <c r="E127" s="33"/>
    </row>
    <row r="128" spans="1:5" s="34" customFormat="1" ht="20.25" customHeight="1">
      <c r="A128" s="157" t="s">
        <v>138</v>
      </c>
      <c r="B128" s="134" t="s">
        <v>459</v>
      </c>
      <c r="C128" s="135"/>
      <c r="D128" s="76">
        <v>2463.94</v>
      </c>
      <c r="E128" s="35"/>
    </row>
    <row r="129" spans="1:5" s="34" customFormat="1" ht="20.25" customHeight="1">
      <c r="A129" s="157"/>
      <c r="B129" s="134" t="s">
        <v>460</v>
      </c>
      <c r="C129" s="135"/>
      <c r="D129" s="76">
        <v>84976.5</v>
      </c>
      <c r="E129" s="35"/>
    </row>
    <row r="130" spans="1:5" s="34" customFormat="1" ht="57.75" customHeight="1">
      <c r="A130" s="157"/>
      <c r="B130" s="134" t="s">
        <v>461</v>
      </c>
      <c r="C130" s="135"/>
      <c r="D130" s="76">
        <v>2770</v>
      </c>
      <c r="E130" s="35"/>
    </row>
    <row r="131" spans="1:5" s="34" customFormat="1" ht="42.75" customHeight="1" hidden="1">
      <c r="A131" s="148"/>
      <c r="B131" s="119"/>
      <c r="C131" s="127"/>
      <c r="D131" s="31"/>
      <c r="E131" s="35"/>
    </row>
    <row r="132" spans="1:5" s="34" customFormat="1" ht="19.5" customHeight="1" hidden="1">
      <c r="A132" s="149"/>
      <c r="B132" s="130"/>
      <c r="C132" s="182"/>
      <c r="D132" s="76"/>
      <c r="E132" s="35"/>
    </row>
    <row r="133" spans="1:5" s="34" customFormat="1" ht="19.5" customHeight="1" hidden="1">
      <c r="A133" s="118"/>
      <c r="B133" s="119"/>
      <c r="C133" s="127"/>
      <c r="D133" s="76"/>
      <c r="E133" s="35"/>
    </row>
    <row r="134" spans="1:5" s="34" customFormat="1" ht="19.5" customHeight="1" hidden="1">
      <c r="A134" s="118"/>
      <c r="B134" s="130"/>
      <c r="C134" s="182"/>
      <c r="D134" s="76"/>
      <c r="E134" s="35"/>
    </row>
    <row r="135" spans="1:5" s="34" customFormat="1" ht="18" customHeight="1" hidden="1">
      <c r="A135" s="148"/>
      <c r="B135" s="119"/>
      <c r="C135" s="127"/>
      <c r="D135" s="76"/>
      <c r="E135" s="35"/>
    </row>
    <row r="136" spans="1:5" s="34" customFormat="1" ht="18.75" hidden="1">
      <c r="A136" s="149"/>
      <c r="B136" s="130"/>
      <c r="C136" s="182"/>
      <c r="D136" s="76"/>
      <c r="E136" s="35"/>
    </row>
    <row r="137" spans="1:5" s="34" customFormat="1" ht="20.25" customHeight="1" hidden="1">
      <c r="A137" s="55"/>
      <c r="B137" s="141"/>
      <c r="C137" s="141"/>
      <c r="D137" s="188"/>
      <c r="E137" s="35"/>
    </row>
    <row r="138" spans="1:5" s="34" customFormat="1" ht="36" customHeight="1" hidden="1">
      <c r="A138" s="157"/>
      <c r="B138" s="141"/>
      <c r="C138" s="141"/>
      <c r="D138" s="188"/>
      <c r="E138" s="35"/>
    </row>
    <row r="139" spans="1:5" s="34" customFormat="1" ht="34.5" customHeight="1" hidden="1">
      <c r="A139" s="157"/>
      <c r="B139" s="141"/>
      <c r="C139" s="141"/>
      <c r="D139" s="188"/>
      <c r="E139" s="35"/>
    </row>
    <row r="140" spans="1:5" s="34" customFormat="1" ht="35.25" customHeight="1" hidden="1">
      <c r="A140" s="157"/>
      <c r="B140" s="141"/>
      <c r="C140" s="141"/>
      <c r="D140" s="188"/>
      <c r="E140" s="35"/>
    </row>
    <row r="141" spans="1:5" s="34" customFormat="1" ht="37.5" customHeight="1" hidden="1">
      <c r="A141" s="157"/>
      <c r="B141" s="141"/>
      <c r="C141" s="141"/>
      <c r="D141" s="188"/>
      <c r="E141" s="35"/>
    </row>
    <row r="142" spans="1:5" s="34" customFormat="1" ht="19.5" customHeight="1" hidden="1">
      <c r="A142" s="55"/>
      <c r="B142" s="130"/>
      <c r="C142" s="182"/>
      <c r="D142" s="188"/>
      <c r="E142" s="35"/>
    </row>
    <row r="143" spans="1:6" s="34" customFormat="1" ht="21" customHeight="1">
      <c r="A143" s="63"/>
      <c r="B143" s="98" t="s">
        <v>18</v>
      </c>
      <c r="C143" s="99"/>
      <c r="D143" s="64">
        <f>D10+D127</f>
        <v>4030373.57</v>
      </c>
      <c r="E143" s="35"/>
      <c r="F143" s="36"/>
    </row>
    <row r="144" spans="1:5" s="34" customFormat="1" ht="21" customHeight="1">
      <c r="A144" s="65"/>
      <c r="B144" s="128" t="s">
        <v>74</v>
      </c>
      <c r="C144" s="129"/>
      <c r="D144" s="194">
        <f>SUM(D145:D151)</f>
        <v>0</v>
      </c>
      <c r="E144" s="35"/>
    </row>
    <row r="145" spans="1:5" s="34" customFormat="1" ht="30" customHeight="1" hidden="1">
      <c r="A145" s="22"/>
      <c r="B145" s="132"/>
      <c r="C145" s="133"/>
      <c r="D145" s="53"/>
      <c r="E145" s="35"/>
    </row>
    <row r="146" spans="1:5" s="34" customFormat="1" ht="18.75">
      <c r="A146" s="22"/>
      <c r="B146" s="132"/>
      <c r="C146" s="133"/>
      <c r="D146" s="53"/>
      <c r="E146" s="35"/>
    </row>
    <row r="147" spans="1:5" s="34" customFormat="1" ht="18.75" hidden="1">
      <c r="A147" s="22"/>
      <c r="B147" s="130"/>
      <c r="C147" s="131"/>
      <c r="D147" s="53"/>
      <c r="E147" s="35"/>
    </row>
    <row r="148" spans="1:5" s="34" customFormat="1" ht="18.75" hidden="1">
      <c r="A148" s="22"/>
      <c r="B148" s="141"/>
      <c r="C148" s="141"/>
      <c r="D148" s="44"/>
      <c r="E148" s="38"/>
    </row>
    <row r="149" spans="1:5" s="34" customFormat="1" ht="11.25" customHeight="1" hidden="1">
      <c r="A149" s="22"/>
      <c r="B149" s="102"/>
      <c r="C149" s="103"/>
      <c r="D149" s="53"/>
      <c r="E149" s="38"/>
    </row>
    <row r="150" spans="1:5" s="34" customFormat="1" ht="18.75" hidden="1">
      <c r="A150" s="22"/>
      <c r="B150" s="130"/>
      <c r="C150" s="131"/>
      <c r="D150" s="76"/>
      <c r="E150" s="38"/>
    </row>
    <row r="151" spans="1:5" s="34" customFormat="1" ht="18.75" hidden="1">
      <c r="A151" s="22"/>
      <c r="B151" s="130"/>
      <c r="C151" s="131"/>
      <c r="D151" s="76"/>
      <c r="E151" s="38"/>
    </row>
    <row r="152" spans="1:5" s="34" customFormat="1" ht="18.75" hidden="1">
      <c r="A152" s="22"/>
      <c r="B152" s="130"/>
      <c r="C152" s="182"/>
      <c r="D152" s="76"/>
      <c r="E152" s="38"/>
    </row>
    <row r="153" spans="1:5" s="34" customFormat="1" ht="21" customHeight="1">
      <c r="A153" s="65"/>
      <c r="B153" s="128" t="s">
        <v>75</v>
      </c>
      <c r="C153" s="129"/>
      <c r="D153" s="67">
        <f>D143+D144</f>
        <v>4030373.57</v>
      </c>
      <c r="E153" s="21"/>
    </row>
    <row r="154" spans="1:4" ht="21" customHeight="1">
      <c r="A154" s="73"/>
      <c r="B154" s="140" t="s">
        <v>79</v>
      </c>
      <c r="C154" s="140"/>
      <c r="D154" s="74">
        <f>SUM(D155:D156)</f>
        <v>0</v>
      </c>
    </row>
    <row r="155" spans="1:4" ht="27" customHeight="1">
      <c r="A155" s="167"/>
      <c r="B155" s="141"/>
      <c r="C155" s="141"/>
      <c r="D155" s="31"/>
    </row>
    <row r="156" spans="1:5" s="71" customFormat="1" ht="39.75" customHeight="1">
      <c r="A156" s="167"/>
      <c r="B156" s="141"/>
      <c r="C156" s="141"/>
      <c r="D156" s="44"/>
      <c r="E156" s="72"/>
    </row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</sheetData>
  <sheetProtection/>
  <mergeCells count="51">
    <mergeCell ref="B155:C155"/>
    <mergeCell ref="B156:C156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A133:A134"/>
    <mergeCell ref="B133:C133"/>
    <mergeCell ref="B134:C134"/>
    <mergeCell ref="A135:A136"/>
    <mergeCell ref="B135:C135"/>
    <mergeCell ref="B136:C136"/>
    <mergeCell ref="B127:C127"/>
    <mergeCell ref="B128:C128"/>
    <mergeCell ref="B129:C129"/>
    <mergeCell ref="B130:C130"/>
    <mergeCell ref="A131:A132"/>
    <mergeCell ref="B131:C131"/>
    <mergeCell ref="B132:C132"/>
    <mergeCell ref="B32:C32"/>
    <mergeCell ref="B33:C33"/>
    <mergeCell ref="B51:C51"/>
    <mergeCell ref="B71:C71"/>
    <mergeCell ref="B89:C89"/>
    <mergeCell ref="B107:C107"/>
    <mergeCell ref="A9:D9"/>
    <mergeCell ref="B10:C10"/>
    <mergeCell ref="B11:C11"/>
    <mergeCell ref="B29:C29"/>
    <mergeCell ref="B30:C30"/>
    <mergeCell ref="B31:C31"/>
    <mergeCell ref="A1:E1"/>
    <mergeCell ref="A2:D2"/>
    <mergeCell ref="A4:C4"/>
    <mergeCell ref="A5:C5"/>
    <mergeCell ref="A6:C6"/>
    <mergeCell ref="A7:C7"/>
  </mergeCells>
  <printOptions horizontalCentered="1"/>
  <pageMargins left="0.57" right="0.1968503937007874" top="0.4330708661417323" bottom="0.41" header="0.31496062992125984" footer="0.25"/>
  <pageSetup horizontalDpi="600" verticalDpi="600" orientation="portrait" paperSize="9" scale="64" r:id="rId1"/>
  <rowBreaks count="1" manualBreakCount="1">
    <brk id="155" max="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156"/>
  <sheetViews>
    <sheetView view="pageBreakPreview" zoomScaleSheetLayoutView="100" zoomScalePageLayoutView="0" workbookViewId="0" topLeftCell="A10">
      <selection activeCell="B130" sqref="B130:C130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40" customWidth="1"/>
    <col min="5" max="5" width="8.8515625" style="39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7.75" customHeight="1">
      <c r="A1" s="104" t="s">
        <v>462</v>
      </c>
      <c r="B1" s="104"/>
      <c r="C1" s="104"/>
      <c r="D1" s="104"/>
      <c r="E1" s="104"/>
    </row>
    <row r="2" spans="1:5" ht="20.25" customHeight="1" hidden="1">
      <c r="A2" s="105" t="s">
        <v>463</v>
      </c>
      <c r="B2" s="105"/>
      <c r="C2" s="105"/>
      <c r="D2" s="106"/>
      <c r="E2" s="26"/>
    </row>
    <row r="3" spans="1:5" ht="20.25" customHeight="1">
      <c r="A3" s="56"/>
      <c r="B3" s="56"/>
      <c r="C3" s="56"/>
      <c r="D3" s="58" t="s">
        <v>23</v>
      </c>
      <c r="E3" s="26"/>
    </row>
    <row r="4" spans="1:5" ht="23.25" customHeight="1">
      <c r="A4" s="107" t="s">
        <v>464</v>
      </c>
      <c r="B4" s="108"/>
      <c r="C4" s="109"/>
      <c r="D4" s="60">
        <f>D5+D6+D7</f>
        <v>1454307</v>
      </c>
      <c r="E4" s="26"/>
    </row>
    <row r="5" spans="1:5" ht="23.25" customHeight="1">
      <c r="A5" s="110" t="s">
        <v>80</v>
      </c>
      <c r="B5" s="111"/>
      <c r="C5" s="112"/>
      <c r="D5" s="57">
        <v>1454307</v>
      </c>
      <c r="E5" s="26"/>
    </row>
    <row r="6" spans="1:5" ht="23.25" customHeight="1">
      <c r="A6" s="110" t="s">
        <v>81</v>
      </c>
      <c r="B6" s="111"/>
      <c r="C6" s="112"/>
      <c r="D6" s="68"/>
      <c r="E6" s="26"/>
    </row>
    <row r="7" spans="1:5" ht="23.25" customHeight="1">
      <c r="A7" s="113" t="s">
        <v>352</v>
      </c>
      <c r="B7" s="113"/>
      <c r="C7" s="113"/>
      <c r="D7" s="57"/>
      <c r="E7" s="26"/>
    </row>
    <row r="8" spans="1:5" ht="23.25" customHeight="1">
      <c r="A8" s="69"/>
      <c r="B8" s="70"/>
      <c r="C8" s="70"/>
      <c r="D8" s="57"/>
      <c r="E8" s="26"/>
    </row>
    <row r="9" spans="1:5" s="28" customFormat="1" ht="23.25" customHeight="1">
      <c r="A9" s="95" t="s">
        <v>92</v>
      </c>
      <c r="B9" s="96"/>
      <c r="C9" s="96"/>
      <c r="D9" s="97"/>
      <c r="E9" s="27"/>
    </row>
    <row r="10" spans="1:5" s="28" customFormat="1" ht="25.5" customHeight="1">
      <c r="A10" s="59" t="s">
        <v>69</v>
      </c>
      <c r="B10" s="98" t="s">
        <v>70</v>
      </c>
      <c r="C10" s="99"/>
      <c r="D10" s="60">
        <f>D11+D29+D33++D51+D71+D89+D107+D125+D126+D32+D30+D31</f>
        <v>331949.35000000003</v>
      </c>
      <c r="E10" s="27"/>
    </row>
    <row r="11" spans="1:5" s="28" customFormat="1" ht="36" customHeight="1">
      <c r="A11" s="43" t="s">
        <v>71</v>
      </c>
      <c r="B11" s="116" t="s">
        <v>465</v>
      </c>
      <c r="C11" s="117"/>
      <c r="D11" s="45">
        <f>SUM(D12:D28)</f>
        <v>331949.35000000003</v>
      </c>
      <c r="E11" s="27"/>
    </row>
    <row r="12" spans="1:5" s="51" customFormat="1" ht="19.5" customHeight="1" hidden="1">
      <c r="A12" s="46"/>
      <c r="B12" s="47"/>
      <c r="C12" s="90" t="s">
        <v>3</v>
      </c>
      <c r="D12" s="144"/>
      <c r="E12" s="50"/>
    </row>
    <row r="13" spans="1:5" s="51" customFormat="1" ht="19.5" customHeight="1" hidden="1">
      <c r="A13" s="46"/>
      <c r="B13" s="47"/>
      <c r="C13" s="90" t="s">
        <v>76</v>
      </c>
      <c r="D13" s="144"/>
      <c r="E13" s="50"/>
    </row>
    <row r="14" spans="1:5" s="51" customFormat="1" ht="19.5" customHeight="1" hidden="1">
      <c r="A14" s="46"/>
      <c r="B14" s="47"/>
      <c r="C14" s="90" t="s">
        <v>86</v>
      </c>
      <c r="D14" s="144"/>
      <c r="E14" s="50"/>
    </row>
    <row r="15" spans="1:5" s="51" customFormat="1" ht="19.5" customHeight="1" hidden="1">
      <c r="A15" s="46"/>
      <c r="B15" s="47"/>
      <c r="C15" s="90" t="s">
        <v>4</v>
      </c>
      <c r="D15" s="144"/>
      <c r="E15" s="50"/>
    </row>
    <row r="16" spans="1:5" s="51" customFormat="1" ht="19.5" customHeight="1" hidden="1">
      <c r="A16" s="46"/>
      <c r="B16" s="47"/>
      <c r="C16" s="90" t="s">
        <v>85</v>
      </c>
      <c r="D16" s="144"/>
      <c r="E16" s="50"/>
    </row>
    <row r="17" spans="1:5" s="51" customFormat="1" ht="19.5" customHeight="1" hidden="1">
      <c r="A17" s="46"/>
      <c r="B17" s="47"/>
      <c r="C17" s="90" t="s">
        <v>5</v>
      </c>
      <c r="D17" s="144"/>
      <c r="E17" s="50"/>
    </row>
    <row r="18" spans="1:5" s="51" customFormat="1" ht="19.5" customHeight="1" hidden="1">
      <c r="A18" s="46"/>
      <c r="B18" s="47"/>
      <c r="C18" s="90" t="s">
        <v>39</v>
      </c>
      <c r="D18" s="144">
        <v>1405.44</v>
      </c>
      <c r="E18" s="50"/>
    </row>
    <row r="19" spans="1:5" s="51" customFormat="1" ht="19.5" customHeight="1" hidden="1">
      <c r="A19" s="46"/>
      <c r="B19" s="47"/>
      <c r="C19" s="90" t="s">
        <v>83</v>
      </c>
      <c r="D19" s="144"/>
      <c r="E19" s="50"/>
    </row>
    <row r="20" spans="1:5" s="51" customFormat="1" ht="19.5" customHeight="1" hidden="1">
      <c r="A20" s="46"/>
      <c r="B20" s="47"/>
      <c r="C20" s="90" t="s">
        <v>11</v>
      </c>
      <c r="D20" s="144">
        <v>6521.32</v>
      </c>
      <c r="E20" s="50"/>
    </row>
    <row r="21" spans="1:5" s="51" customFormat="1" ht="19.5" customHeight="1" hidden="1">
      <c r="A21" s="46"/>
      <c r="B21" s="47"/>
      <c r="C21" s="90" t="s">
        <v>87</v>
      </c>
      <c r="D21" s="144">
        <v>324022.59</v>
      </c>
      <c r="E21" s="50"/>
    </row>
    <row r="22" spans="1:5" s="51" customFormat="1" ht="19.5" customHeight="1" hidden="1">
      <c r="A22" s="46"/>
      <c r="B22" s="47"/>
      <c r="C22" s="90" t="s">
        <v>2</v>
      </c>
      <c r="D22" s="144"/>
      <c r="E22" s="50"/>
    </row>
    <row r="23" spans="1:5" s="51" customFormat="1" ht="19.5" customHeight="1" hidden="1">
      <c r="A23" s="46"/>
      <c r="B23" s="47"/>
      <c r="C23" s="90" t="s">
        <v>60</v>
      </c>
      <c r="D23" s="144"/>
      <c r="E23" s="50"/>
    </row>
    <row r="24" spans="1:5" s="51" customFormat="1" ht="19.5" customHeight="1" hidden="1">
      <c r="A24" s="46"/>
      <c r="B24" s="47"/>
      <c r="C24" s="90" t="s">
        <v>84</v>
      </c>
      <c r="D24" s="144"/>
      <c r="E24" s="50"/>
    </row>
    <row r="25" spans="1:5" s="51" customFormat="1" ht="19.5" customHeight="1" hidden="1">
      <c r="A25" s="46"/>
      <c r="B25" s="47"/>
      <c r="C25" s="90" t="s">
        <v>88</v>
      </c>
      <c r="D25" s="144"/>
      <c r="E25" s="50"/>
    </row>
    <row r="26" spans="1:5" s="51" customFormat="1" ht="19.5" customHeight="1" hidden="1">
      <c r="A26" s="46"/>
      <c r="B26" s="47"/>
      <c r="C26" s="90" t="s">
        <v>6</v>
      </c>
      <c r="D26" s="144"/>
      <c r="E26" s="50"/>
    </row>
    <row r="27" spans="1:5" s="51" customFormat="1" ht="19.5" customHeight="1" hidden="1">
      <c r="A27" s="46"/>
      <c r="B27" s="47"/>
      <c r="C27" s="90" t="s">
        <v>7</v>
      </c>
      <c r="D27" s="144"/>
      <c r="E27" s="50"/>
    </row>
    <row r="28" spans="1:5" s="51" customFormat="1" ht="19.5" customHeight="1" hidden="1">
      <c r="A28" s="46"/>
      <c r="B28" s="47"/>
      <c r="C28" s="90" t="s">
        <v>77</v>
      </c>
      <c r="D28" s="144"/>
      <c r="E28" s="50"/>
    </row>
    <row r="29" spans="1:5" s="28" customFormat="1" ht="21.75" customHeight="1">
      <c r="A29" s="43" t="s">
        <v>32</v>
      </c>
      <c r="B29" s="102"/>
      <c r="C29" s="103"/>
      <c r="D29" s="29">
        <v>0</v>
      </c>
      <c r="E29" s="27"/>
    </row>
    <row r="30" spans="1:5" s="28" customFormat="1" ht="21.75" customHeight="1" hidden="1">
      <c r="A30" s="43"/>
      <c r="B30" s="102" t="s">
        <v>39</v>
      </c>
      <c r="C30" s="103"/>
      <c r="D30" s="29"/>
      <c r="E30" s="27"/>
    </row>
    <row r="31" spans="1:5" s="28" customFormat="1" ht="21.75" customHeight="1" hidden="1">
      <c r="A31" s="43"/>
      <c r="B31" s="102"/>
      <c r="C31" s="103"/>
      <c r="D31" s="29"/>
      <c r="E31" s="27"/>
    </row>
    <row r="32" spans="1:5" s="28" customFormat="1" ht="23.25" customHeight="1">
      <c r="A32" s="43" t="s">
        <v>34</v>
      </c>
      <c r="B32" s="102"/>
      <c r="C32" s="103"/>
      <c r="D32" s="29">
        <v>0</v>
      </c>
      <c r="E32" s="27"/>
    </row>
    <row r="33" spans="1:5" s="28" customFormat="1" ht="22.5" customHeight="1" hidden="1">
      <c r="A33" s="22" t="s">
        <v>24</v>
      </c>
      <c r="B33" s="122" t="s">
        <v>29</v>
      </c>
      <c r="C33" s="123"/>
      <c r="D33" s="52">
        <f>SUM(D34:D50)</f>
        <v>0</v>
      </c>
      <c r="E33" s="27"/>
    </row>
    <row r="34" spans="1:5" s="51" customFormat="1" ht="26.25" customHeight="1" hidden="1">
      <c r="A34" s="46"/>
      <c r="B34" s="46"/>
      <c r="C34" s="54" t="s">
        <v>3</v>
      </c>
      <c r="D34" s="49"/>
      <c r="E34" s="50"/>
    </row>
    <row r="35" spans="1:5" s="51" customFormat="1" ht="26.25" customHeight="1" hidden="1">
      <c r="A35" s="46"/>
      <c r="B35" s="46"/>
      <c r="C35" s="54" t="s">
        <v>76</v>
      </c>
      <c r="D35" s="49"/>
      <c r="E35" s="50"/>
    </row>
    <row r="36" spans="1:5" s="51" customFormat="1" ht="26.25" customHeight="1" hidden="1">
      <c r="A36" s="46"/>
      <c r="B36" s="46"/>
      <c r="C36" s="54" t="s">
        <v>86</v>
      </c>
      <c r="D36" s="49"/>
      <c r="E36" s="50"/>
    </row>
    <row r="37" spans="1:5" s="51" customFormat="1" ht="26.25" customHeight="1" hidden="1">
      <c r="A37" s="46"/>
      <c r="B37" s="46"/>
      <c r="C37" s="54" t="s">
        <v>4</v>
      </c>
      <c r="D37" s="49"/>
      <c r="E37" s="50"/>
    </row>
    <row r="38" spans="1:5" s="51" customFormat="1" ht="26.25" customHeight="1" hidden="1">
      <c r="A38" s="46"/>
      <c r="B38" s="46"/>
      <c r="C38" s="54" t="s">
        <v>85</v>
      </c>
      <c r="D38" s="49"/>
      <c r="E38" s="50"/>
    </row>
    <row r="39" spans="1:5" s="51" customFormat="1" ht="26.25" customHeight="1" hidden="1">
      <c r="A39" s="46"/>
      <c r="B39" s="46"/>
      <c r="C39" s="54" t="s">
        <v>5</v>
      </c>
      <c r="D39" s="49"/>
      <c r="E39" s="50"/>
    </row>
    <row r="40" spans="1:5" s="51" customFormat="1" ht="26.25" customHeight="1" hidden="1">
      <c r="A40" s="46"/>
      <c r="B40" s="46"/>
      <c r="C40" s="54" t="s">
        <v>39</v>
      </c>
      <c r="D40" s="49"/>
      <c r="E40" s="50"/>
    </row>
    <row r="41" spans="1:5" s="51" customFormat="1" ht="26.25" customHeight="1" hidden="1">
      <c r="A41" s="46"/>
      <c r="B41" s="46"/>
      <c r="C41" s="54" t="s">
        <v>83</v>
      </c>
      <c r="D41" s="49"/>
      <c r="E41" s="50"/>
    </row>
    <row r="42" spans="1:5" s="51" customFormat="1" ht="26.25" customHeight="1" hidden="1">
      <c r="A42" s="46"/>
      <c r="B42" s="46"/>
      <c r="C42" s="54" t="s">
        <v>61</v>
      </c>
      <c r="D42" s="49"/>
      <c r="E42" s="50"/>
    </row>
    <row r="43" spans="1:5" s="51" customFormat="1" ht="26.25" customHeight="1" hidden="1">
      <c r="A43" s="46"/>
      <c r="B43" s="46"/>
      <c r="C43" s="54" t="s">
        <v>87</v>
      </c>
      <c r="D43" s="49"/>
      <c r="E43" s="50"/>
    </row>
    <row r="44" spans="1:5" s="51" customFormat="1" ht="26.25" customHeight="1" hidden="1">
      <c r="A44" s="46"/>
      <c r="B44" s="46"/>
      <c r="C44" s="54" t="s">
        <v>2</v>
      </c>
      <c r="D44" s="49"/>
      <c r="E44" s="50"/>
    </row>
    <row r="45" spans="1:5" s="51" customFormat="1" ht="26.25" customHeight="1" hidden="1">
      <c r="A45" s="46"/>
      <c r="B45" s="46"/>
      <c r="C45" s="54" t="s">
        <v>60</v>
      </c>
      <c r="D45" s="49"/>
      <c r="E45" s="50"/>
    </row>
    <row r="46" spans="1:5" s="51" customFormat="1" ht="26.25" customHeight="1" hidden="1">
      <c r="A46" s="46"/>
      <c r="B46" s="46"/>
      <c r="C46" s="54" t="s">
        <v>84</v>
      </c>
      <c r="D46" s="49"/>
      <c r="E46" s="50"/>
    </row>
    <row r="47" spans="1:5" s="51" customFormat="1" ht="26.25" customHeight="1" hidden="1">
      <c r="A47" s="46"/>
      <c r="B47" s="46"/>
      <c r="C47" s="54" t="s">
        <v>88</v>
      </c>
      <c r="D47" s="49"/>
      <c r="E47" s="50"/>
    </row>
    <row r="48" spans="1:5" s="51" customFormat="1" ht="26.25" customHeight="1" hidden="1">
      <c r="A48" s="46"/>
      <c r="B48" s="46"/>
      <c r="C48" s="54" t="s">
        <v>6</v>
      </c>
      <c r="D48" s="49"/>
      <c r="E48" s="50"/>
    </row>
    <row r="49" spans="1:5" s="51" customFormat="1" ht="26.25" customHeight="1" hidden="1">
      <c r="A49" s="46"/>
      <c r="B49" s="46"/>
      <c r="C49" s="54" t="s">
        <v>7</v>
      </c>
      <c r="D49" s="49"/>
      <c r="E49" s="50"/>
    </row>
    <row r="50" spans="1:5" s="51" customFormat="1" ht="26.25" customHeight="1" hidden="1">
      <c r="A50" s="46"/>
      <c r="B50" s="46"/>
      <c r="C50" s="54" t="s">
        <v>77</v>
      </c>
      <c r="D50" s="49"/>
      <c r="E50" s="50"/>
    </row>
    <row r="51" spans="1:5" s="28" customFormat="1" ht="21.75" customHeight="1">
      <c r="A51" s="22" t="s">
        <v>24</v>
      </c>
      <c r="B51" s="122" t="s">
        <v>8</v>
      </c>
      <c r="C51" s="123"/>
      <c r="D51" s="45">
        <f>SUM(D52:D70)</f>
        <v>0</v>
      </c>
      <c r="E51" s="27"/>
    </row>
    <row r="52" spans="1:5" s="51" customFormat="1" ht="21.75" customHeight="1" hidden="1">
      <c r="A52" s="46"/>
      <c r="B52" s="46"/>
      <c r="C52" s="145" t="s">
        <v>3</v>
      </c>
      <c r="D52" s="49"/>
      <c r="E52" s="50"/>
    </row>
    <row r="53" spans="1:5" s="51" customFormat="1" ht="21.75" customHeight="1" hidden="1">
      <c r="A53" s="46"/>
      <c r="B53" s="46"/>
      <c r="C53" s="85" t="s">
        <v>76</v>
      </c>
      <c r="D53" s="49"/>
      <c r="E53" s="50"/>
    </row>
    <row r="54" spans="1:5" s="51" customFormat="1" ht="21.75" customHeight="1" hidden="1">
      <c r="A54" s="46"/>
      <c r="B54" s="46"/>
      <c r="C54" s="85" t="s">
        <v>86</v>
      </c>
      <c r="D54" s="49"/>
      <c r="E54" s="50"/>
    </row>
    <row r="55" spans="1:5" s="51" customFormat="1" ht="21.75" customHeight="1" hidden="1">
      <c r="A55" s="46"/>
      <c r="B55" s="46"/>
      <c r="C55" s="85" t="s">
        <v>4</v>
      </c>
      <c r="D55" s="144"/>
      <c r="E55" s="50"/>
    </row>
    <row r="56" spans="1:5" s="51" customFormat="1" ht="21.75" customHeight="1" hidden="1">
      <c r="A56" s="46"/>
      <c r="B56" s="84"/>
      <c r="C56" s="85" t="s">
        <v>85</v>
      </c>
      <c r="D56" s="144"/>
      <c r="E56" s="50"/>
    </row>
    <row r="57" spans="1:5" s="51" customFormat="1" ht="21.75" customHeight="1" hidden="1">
      <c r="A57" s="46"/>
      <c r="B57" s="84"/>
      <c r="C57" s="85" t="s">
        <v>5</v>
      </c>
      <c r="D57" s="144"/>
      <c r="E57" s="50"/>
    </row>
    <row r="58" spans="1:5" s="51" customFormat="1" ht="21.75" customHeight="1" hidden="1">
      <c r="A58" s="46"/>
      <c r="B58" s="84"/>
      <c r="C58" s="85" t="s">
        <v>39</v>
      </c>
      <c r="D58" s="144"/>
      <c r="E58" s="50"/>
    </row>
    <row r="59" spans="1:5" s="51" customFormat="1" ht="21.75" customHeight="1" hidden="1">
      <c r="A59" s="46"/>
      <c r="B59" s="84"/>
      <c r="C59" s="85" t="s">
        <v>83</v>
      </c>
      <c r="D59" s="144"/>
      <c r="E59" s="50"/>
    </row>
    <row r="60" spans="1:5" s="51" customFormat="1" ht="21.75" customHeight="1" hidden="1">
      <c r="A60" s="46"/>
      <c r="B60" s="84"/>
      <c r="C60" s="85" t="s">
        <v>7</v>
      </c>
      <c r="D60" s="144"/>
      <c r="E60" s="50"/>
    </row>
    <row r="61" spans="1:5" s="51" customFormat="1" ht="21.75" customHeight="1" hidden="1">
      <c r="A61" s="46"/>
      <c r="B61" s="84"/>
      <c r="C61" s="85" t="s">
        <v>88</v>
      </c>
      <c r="D61" s="144"/>
      <c r="E61" s="50"/>
    </row>
    <row r="62" spans="1:5" s="51" customFormat="1" ht="21.75" customHeight="1" hidden="1">
      <c r="A62" s="46"/>
      <c r="B62" s="84"/>
      <c r="C62" s="85" t="s">
        <v>61</v>
      </c>
      <c r="D62" s="144"/>
      <c r="E62" s="50"/>
    </row>
    <row r="63" spans="1:5" s="51" customFormat="1" ht="21.75" customHeight="1" hidden="1">
      <c r="A63" s="46"/>
      <c r="B63" s="84"/>
      <c r="C63" s="85" t="s">
        <v>87</v>
      </c>
      <c r="D63" s="144"/>
      <c r="E63" s="50"/>
    </row>
    <row r="64" spans="1:5" s="51" customFormat="1" ht="21.75" customHeight="1" hidden="1">
      <c r="A64" s="46"/>
      <c r="B64" s="84"/>
      <c r="C64" s="85" t="s">
        <v>2</v>
      </c>
      <c r="D64" s="144"/>
      <c r="E64" s="50"/>
    </row>
    <row r="65" spans="1:5" s="51" customFormat="1" ht="21.75" customHeight="1" hidden="1">
      <c r="A65" s="46"/>
      <c r="B65" s="84"/>
      <c r="C65" s="85" t="s">
        <v>60</v>
      </c>
      <c r="D65" s="144"/>
      <c r="E65" s="50"/>
    </row>
    <row r="66" spans="1:5" s="51" customFormat="1" ht="21.75" customHeight="1" hidden="1">
      <c r="A66" s="46"/>
      <c r="B66" s="84"/>
      <c r="C66" s="85" t="s">
        <v>84</v>
      </c>
      <c r="D66" s="144"/>
      <c r="E66" s="50"/>
    </row>
    <row r="67" spans="1:5" s="51" customFormat="1" ht="21.75" customHeight="1" hidden="1">
      <c r="A67" s="46"/>
      <c r="B67" s="84"/>
      <c r="C67" s="85" t="s">
        <v>88</v>
      </c>
      <c r="D67" s="144"/>
      <c r="E67" s="50"/>
    </row>
    <row r="68" spans="1:5" s="51" customFormat="1" ht="21.75" customHeight="1" hidden="1">
      <c r="A68" s="46"/>
      <c r="B68" s="84"/>
      <c r="C68" s="85" t="s">
        <v>6</v>
      </c>
      <c r="D68" s="144"/>
      <c r="E68" s="50"/>
    </row>
    <row r="69" spans="1:5" s="51" customFormat="1" ht="21.75" customHeight="1" hidden="1">
      <c r="A69" s="46"/>
      <c r="B69" s="84"/>
      <c r="C69" s="85" t="s">
        <v>7</v>
      </c>
      <c r="D69" s="144"/>
      <c r="E69" s="50"/>
    </row>
    <row r="70" spans="1:5" s="51" customFormat="1" ht="21.75" customHeight="1" hidden="1">
      <c r="A70" s="46"/>
      <c r="B70" s="84"/>
      <c r="C70" s="85" t="s">
        <v>77</v>
      </c>
      <c r="D70" s="144"/>
      <c r="E70" s="50"/>
    </row>
    <row r="71" spans="1:5" s="28" customFormat="1" ht="26.25" customHeight="1" hidden="1">
      <c r="A71" s="22"/>
      <c r="B71" s="122" t="s">
        <v>9</v>
      </c>
      <c r="C71" s="123"/>
      <c r="D71" s="45">
        <f>SUM(D72:D88)</f>
        <v>0</v>
      </c>
      <c r="E71" s="27"/>
    </row>
    <row r="72" spans="1:5" s="51" customFormat="1" ht="26.25" customHeight="1" hidden="1">
      <c r="A72" s="46"/>
      <c r="B72" s="84"/>
      <c r="C72" s="85" t="s">
        <v>3</v>
      </c>
      <c r="D72" s="144"/>
      <c r="E72" s="50"/>
    </row>
    <row r="73" spans="1:5" s="51" customFormat="1" ht="26.25" customHeight="1" hidden="1">
      <c r="A73" s="46"/>
      <c r="B73" s="84"/>
      <c r="C73" s="85" t="s">
        <v>76</v>
      </c>
      <c r="D73" s="144"/>
      <c r="E73" s="50"/>
    </row>
    <row r="74" spans="1:5" s="51" customFormat="1" ht="26.25" customHeight="1" hidden="1">
      <c r="A74" s="46"/>
      <c r="B74" s="84"/>
      <c r="C74" s="85" t="s">
        <v>86</v>
      </c>
      <c r="D74" s="144"/>
      <c r="E74" s="50"/>
    </row>
    <row r="75" spans="1:5" s="51" customFormat="1" ht="26.25" customHeight="1" hidden="1">
      <c r="A75" s="46"/>
      <c r="B75" s="84"/>
      <c r="C75" s="85" t="s">
        <v>4</v>
      </c>
      <c r="D75" s="144"/>
      <c r="E75" s="50"/>
    </row>
    <row r="76" spans="1:5" s="51" customFormat="1" ht="26.25" customHeight="1" hidden="1">
      <c r="A76" s="46"/>
      <c r="B76" s="84"/>
      <c r="C76" s="85" t="s">
        <v>85</v>
      </c>
      <c r="D76" s="144"/>
      <c r="E76" s="50"/>
    </row>
    <row r="77" spans="1:5" s="51" customFormat="1" ht="26.25" customHeight="1" hidden="1">
      <c r="A77" s="46"/>
      <c r="B77" s="84"/>
      <c r="C77" s="85" t="s">
        <v>5</v>
      </c>
      <c r="D77" s="144"/>
      <c r="E77" s="50"/>
    </row>
    <row r="78" spans="1:5" s="51" customFormat="1" ht="26.25" customHeight="1" hidden="1">
      <c r="A78" s="46"/>
      <c r="B78" s="84"/>
      <c r="C78" s="85" t="s">
        <v>39</v>
      </c>
      <c r="D78" s="144"/>
      <c r="E78" s="50"/>
    </row>
    <row r="79" spans="1:5" s="51" customFormat="1" ht="26.25" customHeight="1" hidden="1">
      <c r="A79" s="46"/>
      <c r="B79" s="84"/>
      <c r="C79" s="85" t="s">
        <v>83</v>
      </c>
      <c r="D79" s="144"/>
      <c r="E79" s="50"/>
    </row>
    <row r="80" spans="1:5" s="51" customFormat="1" ht="26.25" customHeight="1" hidden="1">
      <c r="A80" s="46"/>
      <c r="B80" s="84"/>
      <c r="C80" s="85" t="s">
        <v>61</v>
      </c>
      <c r="D80" s="144"/>
      <c r="E80" s="50"/>
    </row>
    <row r="81" spans="1:5" s="51" customFormat="1" ht="26.25" customHeight="1" hidden="1">
      <c r="A81" s="46"/>
      <c r="B81" s="84"/>
      <c r="C81" s="85" t="s">
        <v>87</v>
      </c>
      <c r="D81" s="144"/>
      <c r="E81" s="50"/>
    </row>
    <row r="82" spans="1:5" s="51" customFormat="1" ht="26.25" customHeight="1" hidden="1">
      <c r="A82" s="46"/>
      <c r="B82" s="84"/>
      <c r="C82" s="85" t="s">
        <v>2</v>
      </c>
      <c r="D82" s="144"/>
      <c r="E82" s="50"/>
    </row>
    <row r="83" spans="1:5" s="51" customFormat="1" ht="26.25" customHeight="1" hidden="1">
      <c r="A83" s="46"/>
      <c r="B83" s="84"/>
      <c r="C83" s="85" t="s">
        <v>60</v>
      </c>
      <c r="D83" s="144"/>
      <c r="E83" s="50"/>
    </row>
    <row r="84" spans="1:5" s="51" customFormat="1" ht="26.25" customHeight="1" hidden="1">
      <c r="A84" s="46"/>
      <c r="B84" s="84"/>
      <c r="C84" s="85" t="s">
        <v>84</v>
      </c>
      <c r="D84" s="144"/>
      <c r="E84" s="50"/>
    </row>
    <row r="85" spans="1:5" s="51" customFormat="1" ht="26.25" customHeight="1" hidden="1">
      <c r="A85" s="46"/>
      <c r="B85" s="84"/>
      <c r="C85" s="85" t="s">
        <v>88</v>
      </c>
      <c r="D85" s="144"/>
      <c r="E85" s="50"/>
    </row>
    <row r="86" spans="1:5" s="51" customFormat="1" ht="26.25" customHeight="1" hidden="1">
      <c r="A86" s="46"/>
      <c r="B86" s="84"/>
      <c r="C86" s="85" t="s">
        <v>6</v>
      </c>
      <c r="D86" s="144"/>
      <c r="E86" s="50"/>
    </row>
    <row r="87" spans="1:5" s="51" customFormat="1" ht="26.25" customHeight="1" hidden="1">
      <c r="A87" s="46"/>
      <c r="B87" s="84"/>
      <c r="C87" s="85" t="s">
        <v>7</v>
      </c>
      <c r="D87" s="144"/>
      <c r="E87" s="50"/>
    </row>
    <row r="88" spans="1:5" s="51" customFormat="1" ht="26.25" customHeight="1" hidden="1">
      <c r="A88" s="46"/>
      <c r="B88" s="84"/>
      <c r="C88" s="85" t="s">
        <v>77</v>
      </c>
      <c r="D88" s="144"/>
      <c r="E88" s="50"/>
    </row>
    <row r="89" spans="1:5" s="28" customFormat="1" ht="26.25" customHeight="1" hidden="1">
      <c r="A89" s="30"/>
      <c r="B89" s="122" t="s">
        <v>10</v>
      </c>
      <c r="C89" s="123"/>
      <c r="D89" s="52">
        <f>SUM(D90:D106)</f>
        <v>0</v>
      </c>
      <c r="E89" s="27"/>
    </row>
    <row r="90" spans="1:5" s="51" customFormat="1" ht="26.25" customHeight="1" hidden="1">
      <c r="A90" s="46"/>
      <c r="B90" s="146"/>
      <c r="C90" s="145" t="s">
        <v>3</v>
      </c>
      <c r="D90" s="144"/>
      <c r="E90" s="50"/>
    </row>
    <row r="91" spans="1:5" s="51" customFormat="1" ht="26.25" customHeight="1" hidden="1">
      <c r="A91" s="46"/>
      <c r="B91" s="146"/>
      <c r="C91" s="145" t="s">
        <v>76</v>
      </c>
      <c r="D91" s="144"/>
      <c r="E91" s="50"/>
    </row>
    <row r="92" spans="1:5" s="51" customFormat="1" ht="26.25" customHeight="1" hidden="1">
      <c r="A92" s="46"/>
      <c r="B92" s="146"/>
      <c r="C92" s="145" t="s">
        <v>86</v>
      </c>
      <c r="D92" s="144"/>
      <c r="E92" s="50"/>
    </row>
    <row r="93" spans="1:5" s="51" customFormat="1" ht="26.25" customHeight="1" hidden="1">
      <c r="A93" s="46"/>
      <c r="B93" s="146"/>
      <c r="C93" s="145" t="s">
        <v>4</v>
      </c>
      <c r="D93" s="144"/>
      <c r="E93" s="50"/>
    </row>
    <row r="94" spans="1:5" s="51" customFormat="1" ht="26.25" customHeight="1" hidden="1">
      <c r="A94" s="46"/>
      <c r="B94" s="146"/>
      <c r="C94" s="145" t="s">
        <v>85</v>
      </c>
      <c r="D94" s="144"/>
      <c r="E94" s="50"/>
    </row>
    <row r="95" spans="1:5" s="51" customFormat="1" ht="26.25" customHeight="1" hidden="1">
      <c r="A95" s="46"/>
      <c r="B95" s="146"/>
      <c r="C95" s="145" t="s">
        <v>5</v>
      </c>
      <c r="D95" s="144"/>
      <c r="E95" s="50"/>
    </row>
    <row r="96" spans="1:5" s="51" customFormat="1" ht="26.25" customHeight="1" hidden="1">
      <c r="A96" s="46"/>
      <c r="B96" s="146"/>
      <c r="C96" s="145" t="s">
        <v>39</v>
      </c>
      <c r="D96" s="144"/>
      <c r="E96" s="50"/>
    </row>
    <row r="97" spans="1:5" s="51" customFormat="1" ht="26.25" customHeight="1" hidden="1">
      <c r="A97" s="46"/>
      <c r="B97" s="146"/>
      <c r="C97" s="145" t="s">
        <v>83</v>
      </c>
      <c r="D97" s="144"/>
      <c r="E97" s="50"/>
    </row>
    <row r="98" spans="1:5" s="51" customFormat="1" ht="26.25" customHeight="1" hidden="1">
      <c r="A98" s="46"/>
      <c r="B98" s="146"/>
      <c r="C98" s="145" t="s">
        <v>61</v>
      </c>
      <c r="D98" s="144"/>
      <c r="E98" s="50"/>
    </row>
    <row r="99" spans="1:5" s="51" customFormat="1" ht="26.25" customHeight="1" hidden="1">
      <c r="A99" s="46"/>
      <c r="B99" s="146"/>
      <c r="C99" s="145" t="s">
        <v>87</v>
      </c>
      <c r="D99" s="144"/>
      <c r="E99" s="50"/>
    </row>
    <row r="100" spans="1:5" s="51" customFormat="1" ht="26.25" customHeight="1" hidden="1">
      <c r="A100" s="46"/>
      <c r="B100" s="146"/>
      <c r="C100" s="145" t="s">
        <v>2</v>
      </c>
      <c r="D100" s="144"/>
      <c r="E100" s="50"/>
    </row>
    <row r="101" spans="1:5" s="51" customFormat="1" ht="26.25" customHeight="1" hidden="1">
      <c r="A101" s="46"/>
      <c r="B101" s="146"/>
      <c r="C101" s="145" t="s">
        <v>60</v>
      </c>
      <c r="D101" s="144"/>
      <c r="E101" s="50"/>
    </row>
    <row r="102" spans="1:5" s="51" customFormat="1" ht="26.25" customHeight="1" hidden="1">
      <c r="A102" s="46"/>
      <c r="B102" s="146"/>
      <c r="C102" s="145" t="s">
        <v>84</v>
      </c>
      <c r="D102" s="144"/>
      <c r="E102" s="50"/>
    </row>
    <row r="103" spans="1:5" s="51" customFormat="1" ht="26.25" customHeight="1" hidden="1">
      <c r="A103" s="46"/>
      <c r="B103" s="146"/>
      <c r="C103" s="145" t="s">
        <v>88</v>
      </c>
      <c r="D103" s="144"/>
      <c r="E103" s="50"/>
    </row>
    <row r="104" spans="1:5" s="51" customFormat="1" ht="26.25" customHeight="1" hidden="1">
      <c r="A104" s="46"/>
      <c r="B104" s="146"/>
      <c r="C104" s="145" t="s">
        <v>6</v>
      </c>
      <c r="D104" s="144"/>
      <c r="E104" s="50"/>
    </row>
    <row r="105" spans="1:5" s="51" customFormat="1" ht="26.25" customHeight="1" hidden="1">
      <c r="A105" s="46"/>
      <c r="B105" s="146"/>
      <c r="C105" s="145" t="s">
        <v>7</v>
      </c>
      <c r="D105" s="144"/>
      <c r="E105" s="50"/>
    </row>
    <row r="106" spans="1:5" s="51" customFormat="1" ht="26.25" customHeight="1" hidden="1">
      <c r="A106" s="46"/>
      <c r="B106" s="146"/>
      <c r="C106" s="145" t="s">
        <v>77</v>
      </c>
      <c r="D106" s="144"/>
      <c r="E106" s="50"/>
    </row>
    <row r="107" spans="1:8" s="28" customFormat="1" ht="26.25" customHeight="1" hidden="1">
      <c r="A107" s="22"/>
      <c r="B107" s="122" t="s">
        <v>0</v>
      </c>
      <c r="C107" s="123"/>
      <c r="D107" s="52">
        <f>SUM(D108:D124)</f>
        <v>0</v>
      </c>
      <c r="E107" s="27"/>
      <c r="G107" s="32"/>
      <c r="H107" s="32"/>
    </row>
    <row r="108" spans="1:5" s="51" customFormat="1" ht="26.25" customHeight="1" hidden="1">
      <c r="A108" s="46"/>
      <c r="B108" s="146"/>
      <c r="C108" s="145" t="s">
        <v>3</v>
      </c>
      <c r="D108" s="144"/>
      <c r="E108" s="50"/>
    </row>
    <row r="109" spans="1:5" s="51" customFormat="1" ht="26.25" customHeight="1" hidden="1">
      <c r="A109" s="46"/>
      <c r="B109" s="146"/>
      <c r="C109" s="145" t="s">
        <v>76</v>
      </c>
      <c r="D109" s="144"/>
      <c r="E109" s="50"/>
    </row>
    <row r="110" spans="1:5" s="51" customFormat="1" ht="26.25" customHeight="1" hidden="1">
      <c r="A110" s="46"/>
      <c r="B110" s="146"/>
      <c r="C110" s="145" t="s">
        <v>86</v>
      </c>
      <c r="D110" s="144"/>
      <c r="E110" s="50"/>
    </row>
    <row r="111" spans="1:5" s="51" customFormat="1" ht="26.25" customHeight="1" hidden="1">
      <c r="A111" s="46"/>
      <c r="B111" s="146"/>
      <c r="C111" s="145" t="s">
        <v>4</v>
      </c>
      <c r="D111" s="144"/>
      <c r="E111" s="50"/>
    </row>
    <row r="112" spans="1:5" s="51" customFormat="1" ht="26.25" customHeight="1" hidden="1">
      <c r="A112" s="46"/>
      <c r="B112" s="146"/>
      <c r="C112" s="145" t="s">
        <v>85</v>
      </c>
      <c r="D112" s="144"/>
      <c r="E112" s="50"/>
    </row>
    <row r="113" spans="1:5" s="51" customFormat="1" ht="26.25" customHeight="1" hidden="1">
      <c r="A113" s="46"/>
      <c r="B113" s="146"/>
      <c r="C113" s="145" t="s">
        <v>5</v>
      </c>
      <c r="D113" s="144"/>
      <c r="E113" s="50"/>
    </row>
    <row r="114" spans="1:5" s="51" customFormat="1" ht="26.25" customHeight="1" hidden="1">
      <c r="A114" s="46"/>
      <c r="B114" s="146"/>
      <c r="C114" s="145" t="s">
        <v>39</v>
      </c>
      <c r="D114" s="144"/>
      <c r="E114" s="50"/>
    </row>
    <row r="115" spans="1:5" s="51" customFormat="1" ht="26.25" customHeight="1" hidden="1">
      <c r="A115" s="46"/>
      <c r="B115" s="146"/>
      <c r="C115" s="145" t="s">
        <v>83</v>
      </c>
      <c r="D115" s="144"/>
      <c r="E115" s="50"/>
    </row>
    <row r="116" spans="1:5" s="51" customFormat="1" ht="26.25" customHeight="1" hidden="1">
      <c r="A116" s="46"/>
      <c r="B116" s="146"/>
      <c r="C116" s="145" t="s">
        <v>61</v>
      </c>
      <c r="D116" s="144"/>
      <c r="E116" s="50"/>
    </row>
    <row r="117" spans="1:5" s="51" customFormat="1" ht="26.25" customHeight="1" hidden="1">
      <c r="A117" s="46"/>
      <c r="B117" s="146"/>
      <c r="C117" s="145" t="s">
        <v>87</v>
      </c>
      <c r="D117" s="144"/>
      <c r="E117" s="50"/>
    </row>
    <row r="118" spans="1:5" s="51" customFormat="1" ht="26.25" customHeight="1" hidden="1">
      <c r="A118" s="46"/>
      <c r="B118" s="146"/>
      <c r="C118" s="145" t="s">
        <v>2</v>
      </c>
      <c r="D118" s="144"/>
      <c r="E118" s="50"/>
    </row>
    <row r="119" spans="1:5" s="51" customFormat="1" ht="26.25" customHeight="1" hidden="1">
      <c r="A119" s="46"/>
      <c r="B119" s="146"/>
      <c r="C119" s="145" t="s">
        <v>60</v>
      </c>
      <c r="D119" s="144"/>
      <c r="E119" s="50"/>
    </row>
    <row r="120" spans="1:5" s="51" customFormat="1" ht="26.25" customHeight="1" hidden="1">
      <c r="A120" s="46"/>
      <c r="B120" s="146"/>
      <c r="C120" s="145" t="s">
        <v>84</v>
      </c>
      <c r="D120" s="144"/>
      <c r="E120" s="50"/>
    </row>
    <row r="121" spans="1:5" s="51" customFormat="1" ht="26.25" customHeight="1" hidden="1">
      <c r="A121" s="46"/>
      <c r="B121" s="146"/>
      <c r="C121" s="145" t="s">
        <v>88</v>
      </c>
      <c r="D121" s="144"/>
      <c r="E121" s="50"/>
    </row>
    <row r="122" spans="1:5" s="51" customFormat="1" ht="26.25" customHeight="1" hidden="1">
      <c r="A122" s="46"/>
      <c r="B122" s="146"/>
      <c r="C122" s="145" t="s">
        <v>6</v>
      </c>
      <c r="D122" s="144"/>
      <c r="E122" s="50"/>
    </row>
    <row r="123" spans="1:5" s="51" customFormat="1" ht="26.25" customHeight="1" hidden="1">
      <c r="A123" s="46"/>
      <c r="B123" s="146"/>
      <c r="C123" s="145" t="s">
        <v>7</v>
      </c>
      <c r="D123" s="144"/>
      <c r="E123" s="50"/>
    </row>
    <row r="124" spans="1:5" s="51" customFormat="1" ht="26.25" customHeight="1" hidden="1">
      <c r="A124" s="46"/>
      <c r="B124" s="47"/>
      <c r="C124" s="48" t="s">
        <v>77</v>
      </c>
      <c r="D124" s="49"/>
      <c r="E124" s="50"/>
    </row>
    <row r="125" spans="1:5" s="28" customFormat="1" ht="26.25" customHeight="1" hidden="1">
      <c r="A125" s="24" t="s">
        <v>72</v>
      </c>
      <c r="B125" s="198"/>
      <c r="C125" s="80" t="s">
        <v>458</v>
      </c>
      <c r="D125" s="42"/>
      <c r="E125" s="27"/>
    </row>
    <row r="126" spans="1:5" s="34" customFormat="1" ht="21" customHeight="1" hidden="1">
      <c r="A126" s="22"/>
      <c r="B126" s="198"/>
      <c r="C126" s="80"/>
      <c r="D126" s="42"/>
      <c r="E126" s="33"/>
    </row>
    <row r="127" spans="1:5" s="34" customFormat="1" ht="26.25" customHeight="1">
      <c r="A127" s="61" t="s">
        <v>21</v>
      </c>
      <c r="B127" s="98" t="s">
        <v>73</v>
      </c>
      <c r="C127" s="99"/>
      <c r="D127" s="62">
        <f>SUM(D128:D142)</f>
        <v>0</v>
      </c>
      <c r="E127" s="33"/>
    </row>
    <row r="128" spans="1:5" s="34" customFormat="1" ht="20.25" customHeight="1">
      <c r="A128" s="157"/>
      <c r="B128" s="134"/>
      <c r="C128" s="135"/>
      <c r="D128" s="76"/>
      <c r="E128" s="35"/>
    </row>
    <row r="129" spans="1:5" s="34" customFormat="1" ht="20.25" customHeight="1">
      <c r="A129" s="157"/>
      <c r="B129" s="134"/>
      <c r="C129" s="135"/>
      <c r="D129" s="76"/>
      <c r="E129" s="35"/>
    </row>
    <row r="130" spans="1:5" s="34" customFormat="1" ht="21" customHeight="1">
      <c r="A130" s="157"/>
      <c r="B130" s="134"/>
      <c r="C130" s="135"/>
      <c r="D130" s="76"/>
      <c r="E130" s="35"/>
    </row>
    <row r="131" spans="1:5" s="34" customFormat="1" ht="42.75" customHeight="1" hidden="1">
      <c r="A131" s="148"/>
      <c r="B131" s="119"/>
      <c r="C131" s="127"/>
      <c r="D131" s="31"/>
      <c r="E131" s="35"/>
    </row>
    <row r="132" spans="1:5" s="34" customFormat="1" ht="19.5" customHeight="1" hidden="1">
      <c r="A132" s="149"/>
      <c r="B132" s="130"/>
      <c r="C132" s="182"/>
      <c r="D132" s="76"/>
      <c r="E132" s="35"/>
    </row>
    <row r="133" spans="1:5" s="34" customFormat="1" ht="19.5" customHeight="1" hidden="1">
      <c r="A133" s="118"/>
      <c r="B133" s="119"/>
      <c r="C133" s="127"/>
      <c r="D133" s="76"/>
      <c r="E133" s="35"/>
    </row>
    <row r="134" spans="1:5" s="34" customFormat="1" ht="19.5" customHeight="1" hidden="1">
      <c r="A134" s="118"/>
      <c r="B134" s="130"/>
      <c r="C134" s="182"/>
      <c r="D134" s="76"/>
      <c r="E134" s="35"/>
    </row>
    <row r="135" spans="1:5" s="34" customFormat="1" ht="18" customHeight="1" hidden="1">
      <c r="A135" s="148"/>
      <c r="B135" s="119"/>
      <c r="C135" s="127"/>
      <c r="D135" s="76"/>
      <c r="E135" s="35"/>
    </row>
    <row r="136" spans="1:5" s="34" customFormat="1" ht="18.75" hidden="1">
      <c r="A136" s="149"/>
      <c r="B136" s="130"/>
      <c r="C136" s="182"/>
      <c r="D136" s="76"/>
      <c r="E136" s="35"/>
    </row>
    <row r="137" spans="1:5" s="34" customFormat="1" ht="20.25" customHeight="1" hidden="1">
      <c r="A137" s="55"/>
      <c r="B137" s="141"/>
      <c r="C137" s="141"/>
      <c r="D137" s="188"/>
      <c r="E137" s="35"/>
    </row>
    <row r="138" spans="1:5" s="34" customFormat="1" ht="36" customHeight="1" hidden="1">
      <c r="A138" s="157"/>
      <c r="B138" s="141"/>
      <c r="C138" s="141"/>
      <c r="D138" s="188"/>
      <c r="E138" s="35"/>
    </row>
    <row r="139" spans="1:5" s="34" customFormat="1" ht="34.5" customHeight="1" hidden="1">
      <c r="A139" s="157"/>
      <c r="B139" s="141"/>
      <c r="C139" s="141"/>
      <c r="D139" s="188"/>
      <c r="E139" s="35"/>
    </row>
    <row r="140" spans="1:5" s="34" customFormat="1" ht="35.25" customHeight="1" hidden="1">
      <c r="A140" s="157"/>
      <c r="B140" s="141"/>
      <c r="C140" s="141"/>
      <c r="D140" s="188"/>
      <c r="E140" s="35"/>
    </row>
    <row r="141" spans="1:5" s="34" customFormat="1" ht="37.5" customHeight="1" hidden="1">
      <c r="A141" s="157"/>
      <c r="B141" s="141"/>
      <c r="C141" s="141"/>
      <c r="D141" s="188"/>
      <c r="E141" s="35"/>
    </row>
    <row r="142" spans="1:5" s="34" customFormat="1" ht="19.5" customHeight="1" hidden="1">
      <c r="A142" s="55"/>
      <c r="B142" s="130"/>
      <c r="C142" s="182"/>
      <c r="D142" s="188"/>
      <c r="E142" s="35"/>
    </row>
    <row r="143" spans="1:6" s="34" customFormat="1" ht="21" customHeight="1">
      <c r="A143" s="63"/>
      <c r="B143" s="98" t="s">
        <v>18</v>
      </c>
      <c r="C143" s="99"/>
      <c r="D143" s="64">
        <f>D10+D127</f>
        <v>331949.35000000003</v>
      </c>
      <c r="E143" s="35"/>
      <c r="F143" s="36"/>
    </row>
    <row r="144" spans="1:5" s="34" customFormat="1" ht="21" customHeight="1">
      <c r="A144" s="65"/>
      <c r="B144" s="128" t="s">
        <v>74</v>
      </c>
      <c r="C144" s="129"/>
      <c r="D144" s="194">
        <f>SUM(D145:D151)</f>
        <v>0</v>
      </c>
      <c r="E144" s="35"/>
    </row>
    <row r="145" spans="1:5" s="34" customFormat="1" ht="30" customHeight="1" hidden="1">
      <c r="A145" s="22"/>
      <c r="B145" s="132"/>
      <c r="C145" s="133"/>
      <c r="D145" s="53"/>
      <c r="E145" s="35"/>
    </row>
    <row r="146" spans="1:5" s="34" customFormat="1" ht="18.75">
      <c r="A146" s="22"/>
      <c r="B146" s="132"/>
      <c r="C146" s="133"/>
      <c r="D146" s="53"/>
      <c r="E146" s="35"/>
    </row>
    <row r="147" spans="1:5" s="34" customFormat="1" ht="18.75" hidden="1">
      <c r="A147" s="22"/>
      <c r="B147" s="130"/>
      <c r="C147" s="131"/>
      <c r="D147" s="53"/>
      <c r="E147" s="35"/>
    </row>
    <row r="148" spans="1:5" s="34" customFormat="1" ht="18.75" hidden="1">
      <c r="A148" s="22"/>
      <c r="B148" s="141"/>
      <c r="C148" s="141"/>
      <c r="D148" s="44"/>
      <c r="E148" s="38"/>
    </row>
    <row r="149" spans="1:5" s="34" customFormat="1" ht="11.25" customHeight="1" hidden="1">
      <c r="A149" s="22"/>
      <c r="B149" s="102"/>
      <c r="C149" s="103"/>
      <c r="D149" s="53"/>
      <c r="E149" s="38"/>
    </row>
    <row r="150" spans="1:5" s="34" customFormat="1" ht="18.75" hidden="1">
      <c r="A150" s="22"/>
      <c r="B150" s="130"/>
      <c r="C150" s="131"/>
      <c r="D150" s="76"/>
      <c r="E150" s="38"/>
    </row>
    <row r="151" spans="1:5" s="34" customFormat="1" ht="18.75" hidden="1">
      <c r="A151" s="22"/>
      <c r="B151" s="130"/>
      <c r="C151" s="131"/>
      <c r="D151" s="76"/>
      <c r="E151" s="38"/>
    </row>
    <row r="152" spans="1:5" s="34" customFormat="1" ht="18.75" hidden="1">
      <c r="A152" s="22"/>
      <c r="B152" s="130"/>
      <c r="C152" s="182"/>
      <c r="D152" s="76"/>
      <c r="E152" s="38"/>
    </row>
    <row r="153" spans="1:5" s="34" customFormat="1" ht="21" customHeight="1">
      <c r="A153" s="65"/>
      <c r="B153" s="128" t="s">
        <v>75</v>
      </c>
      <c r="C153" s="129"/>
      <c r="D153" s="67">
        <f>D143+D144</f>
        <v>331949.35000000003</v>
      </c>
      <c r="E153" s="21"/>
    </row>
    <row r="154" spans="1:4" ht="21" customHeight="1">
      <c r="A154" s="73"/>
      <c r="B154" s="140" t="s">
        <v>79</v>
      </c>
      <c r="C154" s="140"/>
      <c r="D154" s="74">
        <f>SUM(D155:D156)</f>
        <v>16038.61</v>
      </c>
    </row>
    <row r="155" spans="1:4" ht="54.75" customHeight="1">
      <c r="A155" s="157" t="s">
        <v>138</v>
      </c>
      <c r="B155" s="141" t="s">
        <v>466</v>
      </c>
      <c r="C155" s="141"/>
      <c r="D155" s="31">
        <v>16038.61</v>
      </c>
    </row>
    <row r="156" spans="1:5" s="71" customFormat="1" ht="39.75" customHeight="1">
      <c r="A156" s="167"/>
      <c r="B156" s="141"/>
      <c r="C156" s="141"/>
      <c r="D156" s="44"/>
      <c r="E156" s="72"/>
    </row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</sheetData>
  <sheetProtection/>
  <mergeCells count="51">
    <mergeCell ref="B155:C155"/>
    <mergeCell ref="B156:C156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A133:A134"/>
    <mergeCell ref="B133:C133"/>
    <mergeCell ref="B134:C134"/>
    <mergeCell ref="A135:A136"/>
    <mergeCell ref="B135:C135"/>
    <mergeCell ref="B136:C136"/>
    <mergeCell ref="B127:C127"/>
    <mergeCell ref="B128:C128"/>
    <mergeCell ref="B129:C129"/>
    <mergeCell ref="B130:C130"/>
    <mergeCell ref="A131:A132"/>
    <mergeCell ref="B131:C131"/>
    <mergeCell ref="B132:C132"/>
    <mergeCell ref="B32:C32"/>
    <mergeCell ref="B33:C33"/>
    <mergeCell ref="B51:C51"/>
    <mergeCell ref="B71:C71"/>
    <mergeCell ref="B89:C89"/>
    <mergeCell ref="B107:C107"/>
    <mergeCell ref="A9:D9"/>
    <mergeCell ref="B10:C10"/>
    <mergeCell ref="B11:C11"/>
    <mergeCell ref="B29:C29"/>
    <mergeCell ref="B30:C30"/>
    <mergeCell ref="B31:C31"/>
    <mergeCell ref="A1:E1"/>
    <mergeCell ref="A2:D2"/>
    <mergeCell ref="A4:C4"/>
    <mergeCell ref="A5:C5"/>
    <mergeCell ref="A6:C6"/>
    <mergeCell ref="A7:C7"/>
  </mergeCells>
  <printOptions horizontalCentered="1"/>
  <pageMargins left="0.57" right="0.1968503937007874" top="0.4330708661417323" bottom="0.41" header="0.31496062992125984" footer="0.25"/>
  <pageSetup horizontalDpi="600" verticalDpi="600" orientation="portrait" paperSize="9" scale="64" r:id="rId1"/>
  <rowBreaks count="1" manualBreakCount="1">
    <brk id="15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40" customWidth="1"/>
    <col min="5" max="5" width="8.8515625" style="39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0.25" customHeight="1">
      <c r="A1" s="104" t="s">
        <v>12</v>
      </c>
      <c r="B1" s="104"/>
      <c r="C1" s="104"/>
      <c r="D1" s="104"/>
      <c r="E1" s="104"/>
    </row>
    <row r="2" spans="1:5" ht="20.25" customHeight="1" hidden="1">
      <c r="A2" s="105" t="s">
        <v>14</v>
      </c>
      <c r="B2" s="105"/>
      <c r="C2" s="105"/>
      <c r="D2" s="106"/>
      <c r="E2" s="26"/>
    </row>
    <row r="3" spans="1:5" ht="20.25" customHeight="1">
      <c r="A3" s="56"/>
      <c r="B3" s="56"/>
      <c r="C3" s="56"/>
      <c r="D3" s="58" t="s">
        <v>23</v>
      </c>
      <c r="E3" s="26"/>
    </row>
    <row r="4" spans="1:5" ht="23.25" customHeight="1">
      <c r="A4" s="107" t="s">
        <v>15</v>
      </c>
      <c r="B4" s="108"/>
      <c r="C4" s="109"/>
      <c r="D4" s="60">
        <f>D5+D6+D7</f>
        <v>1812084.19</v>
      </c>
      <c r="E4" s="26"/>
    </row>
    <row r="5" spans="1:5" ht="23.25" customHeight="1">
      <c r="A5" s="110" t="s">
        <v>80</v>
      </c>
      <c r="B5" s="111"/>
      <c r="C5" s="112"/>
      <c r="D5" s="57">
        <v>1733077.94</v>
      </c>
      <c r="E5" s="26"/>
    </row>
    <row r="6" spans="1:5" ht="23.25" customHeight="1">
      <c r="A6" s="110" t="s">
        <v>81</v>
      </c>
      <c r="B6" s="111"/>
      <c r="C6" s="112"/>
      <c r="D6" s="68">
        <v>6.25</v>
      </c>
      <c r="E6" s="26"/>
    </row>
    <row r="7" spans="1:5" ht="23.25" customHeight="1">
      <c r="A7" s="113" t="s">
        <v>82</v>
      </c>
      <c r="B7" s="113"/>
      <c r="C7" s="113"/>
      <c r="D7" s="57">
        <v>79000</v>
      </c>
      <c r="E7" s="26"/>
    </row>
    <row r="8" spans="1:5" ht="23.25" customHeight="1">
      <c r="A8" s="69"/>
      <c r="B8" s="70"/>
      <c r="C8" s="70"/>
      <c r="D8" s="68"/>
      <c r="E8" s="26"/>
    </row>
    <row r="9" spans="1:5" s="28" customFormat="1" ht="23.25" customHeight="1">
      <c r="A9" s="95" t="s">
        <v>92</v>
      </c>
      <c r="B9" s="96"/>
      <c r="C9" s="96"/>
      <c r="D9" s="97"/>
      <c r="E9" s="27"/>
    </row>
    <row r="10" spans="1:5" s="28" customFormat="1" ht="25.5" customHeight="1">
      <c r="A10" s="59" t="s">
        <v>69</v>
      </c>
      <c r="B10" s="98" t="s">
        <v>70</v>
      </c>
      <c r="C10" s="99"/>
      <c r="D10" s="60">
        <f>D11+D29+D32++D50+D70+D88+D106+D124+D125+D126+D30+D31</f>
        <v>35102.58</v>
      </c>
      <c r="E10" s="27"/>
    </row>
    <row r="11" spans="1:5" s="28" customFormat="1" ht="18" customHeight="1">
      <c r="A11" s="43" t="s">
        <v>71</v>
      </c>
      <c r="B11" s="116"/>
      <c r="C11" s="117"/>
      <c r="D11" s="45">
        <f>SUM(D12:D28)</f>
        <v>0</v>
      </c>
      <c r="E11" s="27"/>
    </row>
    <row r="12" spans="1:5" s="51" customFormat="1" ht="19.5" customHeight="1" hidden="1">
      <c r="A12" s="46"/>
      <c r="B12" s="47"/>
      <c r="C12" s="90" t="s">
        <v>3</v>
      </c>
      <c r="D12" s="89"/>
      <c r="E12" s="50"/>
    </row>
    <row r="13" spans="1:5" s="51" customFormat="1" ht="19.5" customHeight="1" hidden="1">
      <c r="A13" s="46"/>
      <c r="B13" s="47"/>
      <c r="C13" s="90" t="s">
        <v>76</v>
      </c>
      <c r="D13" s="89"/>
      <c r="E13" s="50"/>
    </row>
    <row r="14" spans="1:5" s="51" customFormat="1" ht="19.5" customHeight="1" hidden="1">
      <c r="A14" s="46"/>
      <c r="B14" s="47"/>
      <c r="C14" s="90" t="s">
        <v>86</v>
      </c>
      <c r="D14" s="83"/>
      <c r="E14" s="50"/>
    </row>
    <row r="15" spans="1:5" s="51" customFormat="1" ht="19.5" customHeight="1" hidden="1">
      <c r="A15" s="46"/>
      <c r="B15" s="47"/>
      <c r="C15" s="90" t="s">
        <v>4</v>
      </c>
      <c r="D15" s="83"/>
      <c r="E15" s="50"/>
    </row>
    <row r="16" spans="1:5" s="51" customFormat="1" ht="19.5" customHeight="1" hidden="1">
      <c r="A16" s="46"/>
      <c r="B16" s="47"/>
      <c r="C16" s="90" t="s">
        <v>85</v>
      </c>
      <c r="D16" s="83"/>
      <c r="E16" s="50"/>
    </row>
    <row r="17" spans="1:5" s="51" customFormat="1" ht="19.5" customHeight="1" hidden="1">
      <c r="A17" s="46"/>
      <c r="B17" s="47"/>
      <c r="C17" s="90" t="s">
        <v>5</v>
      </c>
      <c r="D17" s="83"/>
      <c r="E17" s="50"/>
    </row>
    <row r="18" spans="1:5" s="51" customFormat="1" ht="19.5" customHeight="1" hidden="1">
      <c r="A18" s="46"/>
      <c r="B18" s="47"/>
      <c r="C18" s="90" t="s">
        <v>39</v>
      </c>
      <c r="D18" s="83"/>
      <c r="E18" s="50"/>
    </row>
    <row r="19" spans="1:5" s="51" customFormat="1" ht="19.5" customHeight="1" hidden="1">
      <c r="A19" s="46"/>
      <c r="B19" s="47"/>
      <c r="C19" s="90" t="s">
        <v>83</v>
      </c>
      <c r="D19" s="83"/>
      <c r="E19" s="50"/>
    </row>
    <row r="20" spans="1:5" s="51" customFormat="1" ht="19.5" customHeight="1" hidden="1">
      <c r="A20" s="46"/>
      <c r="B20" s="47"/>
      <c r="C20" s="90" t="s">
        <v>11</v>
      </c>
      <c r="D20" s="83"/>
      <c r="E20" s="50"/>
    </row>
    <row r="21" spans="1:5" s="51" customFormat="1" ht="19.5" customHeight="1" hidden="1">
      <c r="A21" s="46"/>
      <c r="B21" s="47"/>
      <c r="C21" s="90" t="s">
        <v>87</v>
      </c>
      <c r="D21" s="83"/>
      <c r="E21" s="50"/>
    </row>
    <row r="22" spans="1:5" s="51" customFormat="1" ht="19.5" customHeight="1" hidden="1">
      <c r="A22" s="46"/>
      <c r="B22" s="47"/>
      <c r="C22" s="90" t="s">
        <v>2</v>
      </c>
      <c r="D22" s="83"/>
      <c r="E22" s="50"/>
    </row>
    <row r="23" spans="1:5" s="51" customFormat="1" ht="19.5" customHeight="1" hidden="1">
      <c r="A23" s="46"/>
      <c r="B23" s="47"/>
      <c r="C23" s="90" t="s">
        <v>60</v>
      </c>
      <c r="D23" s="83"/>
      <c r="E23" s="50"/>
    </row>
    <row r="24" spans="1:5" s="51" customFormat="1" ht="19.5" customHeight="1" hidden="1">
      <c r="A24" s="46"/>
      <c r="B24" s="47"/>
      <c r="C24" s="90" t="s">
        <v>84</v>
      </c>
      <c r="D24" s="83"/>
      <c r="E24" s="50"/>
    </row>
    <row r="25" spans="1:5" s="51" customFormat="1" ht="19.5" customHeight="1" hidden="1">
      <c r="A25" s="46"/>
      <c r="B25" s="47"/>
      <c r="C25" s="90" t="s">
        <v>88</v>
      </c>
      <c r="D25" s="83"/>
      <c r="E25" s="50"/>
    </row>
    <row r="26" spans="1:5" s="51" customFormat="1" ht="19.5" customHeight="1" hidden="1">
      <c r="A26" s="46"/>
      <c r="B26" s="47"/>
      <c r="C26" s="90" t="s">
        <v>6</v>
      </c>
      <c r="D26" s="83"/>
      <c r="E26" s="50"/>
    </row>
    <row r="27" spans="1:5" s="51" customFormat="1" ht="19.5" customHeight="1" hidden="1">
      <c r="A27" s="46"/>
      <c r="B27" s="47"/>
      <c r="C27" s="90" t="s">
        <v>7</v>
      </c>
      <c r="D27" s="83"/>
      <c r="E27" s="50"/>
    </row>
    <row r="28" spans="1:5" s="51" customFormat="1" ht="19.5" customHeight="1" hidden="1">
      <c r="A28" s="46"/>
      <c r="B28" s="47"/>
      <c r="C28" s="90" t="s">
        <v>77</v>
      </c>
      <c r="D28" s="83"/>
      <c r="E28" s="50"/>
    </row>
    <row r="29" spans="1:5" s="28" customFormat="1" ht="21.75" customHeight="1">
      <c r="A29" s="22" t="s">
        <v>32</v>
      </c>
      <c r="B29" s="102"/>
      <c r="C29" s="103"/>
      <c r="D29" s="29"/>
      <c r="E29" s="27"/>
    </row>
    <row r="30" spans="1:5" s="28" customFormat="1" ht="21.75" customHeight="1" hidden="1">
      <c r="A30" s="22"/>
      <c r="B30" s="102" t="s">
        <v>89</v>
      </c>
      <c r="C30" s="103"/>
      <c r="D30" s="29"/>
      <c r="E30" s="27"/>
    </row>
    <row r="31" spans="1:5" s="28" customFormat="1" ht="23.25" customHeight="1">
      <c r="A31" s="43" t="s">
        <v>34</v>
      </c>
      <c r="B31" s="102"/>
      <c r="C31" s="103"/>
      <c r="D31" s="29"/>
      <c r="E31" s="27"/>
    </row>
    <row r="32" spans="1:5" s="28" customFormat="1" ht="22.5" customHeight="1" hidden="1">
      <c r="A32" s="22" t="s">
        <v>24</v>
      </c>
      <c r="B32" s="122" t="s">
        <v>29</v>
      </c>
      <c r="C32" s="123"/>
      <c r="D32" s="52"/>
      <c r="E32" s="27"/>
    </row>
    <row r="33" spans="1:5" s="51" customFormat="1" ht="26.25" customHeight="1" hidden="1">
      <c r="A33" s="46"/>
      <c r="B33" s="46"/>
      <c r="C33" s="54" t="s">
        <v>3</v>
      </c>
      <c r="D33" s="49"/>
      <c r="E33" s="50"/>
    </row>
    <row r="34" spans="1:5" s="51" customFormat="1" ht="26.25" customHeight="1" hidden="1">
      <c r="A34" s="46"/>
      <c r="B34" s="46"/>
      <c r="C34" s="54" t="s">
        <v>76</v>
      </c>
      <c r="D34" s="49"/>
      <c r="E34" s="50"/>
    </row>
    <row r="35" spans="1:5" s="51" customFormat="1" ht="26.25" customHeight="1" hidden="1">
      <c r="A35" s="46"/>
      <c r="B35" s="46"/>
      <c r="C35" s="54" t="s">
        <v>86</v>
      </c>
      <c r="D35" s="49"/>
      <c r="E35" s="50"/>
    </row>
    <row r="36" spans="1:5" s="51" customFormat="1" ht="26.25" customHeight="1" hidden="1">
      <c r="A36" s="46"/>
      <c r="B36" s="46"/>
      <c r="C36" s="54" t="s">
        <v>4</v>
      </c>
      <c r="D36" s="49"/>
      <c r="E36" s="50"/>
    </row>
    <row r="37" spans="1:5" s="51" customFormat="1" ht="26.25" customHeight="1" hidden="1">
      <c r="A37" s="46"/>
      <c r="B37" s="46"/>
      <c r="C37" s="54" t="s">
        <v>85</v>
      </c>
      <c r="D37" s="49"/>
      <c r="E37" s="50"/>
    </row>
    <row r="38" spans="1:5" s="51" customFormat="1" ht="26.25" customHeight="1" hidden="1">
      <c r="A38" s="46"/>
      <c r="B38" s="46"/>
      <c r="C38" s="54" t="s">
        <v>5</v>
      </c>
      <c r="D38" s="49"/>
      <c r="E38" s="50"/>
    </row>
    <row r="39" spans="1:5" s="51" customFormat="1" ht="26.25" customHeight="1" hidden="1">
      <c r="A39" s="46"/>
      <c r="B39" s="46"/>
      <c r="C39" s="54" t="s">
        <v>39</v>
      </c>
      <c r="D39" s="49"/>
      <c r="E39" s="50"/>
    </row>
    <row r="40" spans="1:5" s="51" customFormat="1" ht="26.25" customHeight="1" hidden="1">
      <c r="A40" s="46"/>
      <c r="B40" s="46"/>
      <c r="C40" s="54" t="s">
        <v>83</v>
      </c>
      <c r="D40" s="49"/>
      <c r="E40" s="50"/>
    </row>
    <row r="41" spans="1:5" s="51" customFormat="1" ht="26.25" customHeight="1" hidden="1">
      <c r="A41" s="46"/>
      <c r="B41" s="46"/>
      <c r="C41" s="54" t="s">
        <v>61</v>
      </c>
      <c r="D41" s="49"/>
      <c r="E41" s="50"/>
    </row>
    <row r="42" spans="1:5" s="51" customFormat="1" ht="26.25" customHeight="1" hidden="1">
      <c r="A42" s="46"/>
      <c r="B42" s="46"/>
      <c r="C42" s="54" t="s">
        <v>87</v>
      </c>
      <c r="D42" s="49"/>
      <c r="E42" s="50"/>
    </row>
    <row r="43" spans="1:5" s="51" customFormat="1" ht="26.25" customHeight="1" hidden="1">
      <c r="A43" s="46"/>
      <c r="B43" s="46"/>
      <c r="C43" s="54" t="s">
        <v>2</v>
      </c>
      <c r="D43" s="49"/>
      <c r="E43" s="50"/>
    </row>
    <row r="44" spans="1:5" s="51" customFormat="1" ht="26.25" customHeight="1" hidden="1">
      <c r="A44" s="46"/>
      <c r="B44" s="46"/>
      <c r="C44" s="54" t="s">
        <v>60</v>
      </c>
      <c r="D44" s="49"/>
      <c r="E44" s="50"/>
    </row>
    <row r="45" spans="1:5" s="51" customFormat="1" ht="26.25" customHeight="1" hidden="1">
      <c r="A45" s="46"/>
      <c r="B45" s="46"/>
      <c r="C45" s="54" t="s">
        <v>84</v>
      </c>
      <c r="D45" s="49"/>
      <c r="E45" s="50"/>
    </row>
    <row r="46" spans="1:5" s="51" customFormat="1" ht="26.25" customHeight="1" hidden="1">
      <c r="A46" s="46"/>
      <c r="B46" s="46"/>
      <c r="C46" s="54" t="s">
        <v>88</v>
      </c>
      <c r="D46" s="49"/>
      <c r="E46" s="50"/>
    </row>
    <row r="47" spans="1:5" s="51" customFormat="1" ht="26.25" customHeight="1" hidden="1">
      <c r="A47" s="46"/>
      <c r="B47" s="46"/>
      <c r="C47" s="54" t="s">
        <v>6</v>
      </c>
      <c r="D47" s="49"/>
      <c r="E47" s="50"/>
    </row>
    <row r="48" spans="1:5" s="51" customFormat="1" ht="26.25" customHeight="1" hidden="1">
      <c r="A48" s="46"/>
      <c r="B48" s="46"/>
      <c r="C48" s="54" t="s">
        <v>7</v>
      </c>
      <c r="D48" s="49"/>
      <c r="E48" s="50"/>
    </row>
    <row r="49" spans="1:5" s="51" customFormat="1" ht="26.25" customHeight="1" hidden="1">
      <c r="A49" s="46"/>
      <c r="B49" s="46"/>
      <c r="C49" s="54" t="s">
        <v>77</v>
      </c>
      <c r="D49" s="49"/>
      <c r="E49" s="50"/>
    </row>
    <row r="50" spans="1:5" s="28" customFormat="1" ht="21.75" customHeight="1">
      <c r="A50" s="22" t="s">
        <v>24</v>
      </c>
      <c r="B50" s="122" t="s">
        <v>8</v>
      </c>
      <c r="C50" s="123"/>
      <c r="D50" s="52"/>
      <c r="E50" s="27"/>
    </row>
    <row r="51" spans="1:5" s="51" customFormat="1" ht="21.75" customHeight="1" hidden="1">
      <c r="A51" s="46"/>
      <c r="B51" s="46"/>
      <c r="C51" s="87" t="s">
        <v>3</v>
      </c>
      <c r="D51" s="49"/>
      <c r="E51" s="50"/>
    </row>
    <row r="52" spans="1:5" s="51" customFormat="1" ht="21.75" customHeight="1" hidden="1">
      <c r="A52" s="46"/>
      <c r="B52" s="46"/>
      <c r="C52" s="88" t="s">
        <v>76</v>
      </c>
      <c r="D52" s="49"/>
      <c r="E52" s="50"/>
    </row>
    <row r="53" spans="1:5" s="51" customFormat="1" ht="21.75" customHeight="1" hidden="1">
      <c r="A53" s="46"/>
      <c r="B53" s="46"/>
      <c r="C53" s="88" t="s">
        <v>86</v>
      </c>
      <c r="D53" s="49"/>
      <c r="E53" s="50"/>
    </row>
    <row r="54" spans="1:5" s="51" customFormat="1" ht="21.75" customHeight="1" hidden="1">
      <c r="A54" s="46"/>
      <c r="B54" s="46"/>
      <c r="C54" s="88" t="s">
        <v>4</v>
      </c>
      <c r="D54" s="89"/>
      <c r="E54" s="50"/>
    </row>
    <row r="55" spans="1:5" s="51" customFormat="1" ht="21.75" customHeight="1" hidden="1">
      <c r="A55" s="46"/>
      <c r="B55" s="84"/>
      <c r="C55" s="85" t="s">
        <v>85</v>
      </c>
      <c r="D55" s="83"/>
      <c r="E55" s="50"/>
    </row>
    <row r="56" spans="1:5" s="51" customFormat="1" ht="21.75" customHeight="1" hidden="1">
      <c r="A56" s="46"/>
      <c r="B56" s="84"/>
      <c r="C56" s="85" t="s">
        <v>5</v>
      </c>
      <c r="D56" s="83"/>
      <c r="E56" s="50"/>
    </row>
    <row r="57" spans="1:5" s="51" customFormat="1" ht="21.75" customHeight="1" hidden="1">
      <c r="A57" s="46"/>
      <c r="B57" s="84"/>
      <c r="C57" s="85" t="s">
        <v>39</v>
      </c>
      <c r="D57" s="83"/>
      <c r="E57" s="50"/>
    </row>
    <row r="58" spans="1:5" s="51" customFormat="1" ht="21.75" customHeight="1" hidden="1">
      <c r="A58" s="46"/>
      <c r="B58" s="84"/>
      <c r="C58" s="85" t="s">
        <v>83</v>
      </c>
      <c r="D58" s="83"/>
      <c r="E58" s="50"/>
    </row>
    <row r="59" spans="1:5" s="51" customFormat="1" ht="21.75" customHeight="1" hidden="1">
      <c r="A59" s="46"/>
      <c r="B59" s="84"/>
      <c r="C59" s="85" t="s">
        <v>7</v>
      </c>
      <c r="D59" s="83"/>
      <c r="E59" s="50"/>
    </row>
    <row r="60" spans="1:5" s="51" customFormat="1" ht="21.75" customHeight="1" hidden="1">
      <c r="A60" s="46"/>
      <c r="B60" s="84"/>
      <c r="C60" s="85" t="s">
        <v>88</v>
      </c>
      <c r="D60" s="83"/>
      <c r="E60" s="50"/>
    </row>
    <row r="61" spans="1:5" s="51" customFormat="1" ht="21.75" customHeight="1" hidden="1">
      <c r="A61" s="46"/>
      <c r="B61" s="84"/>
      <c r="C61" s="85" t="s">
        <v>61</v>
      </c>
      <c r="D61" s="83"/>
      <c r="E61" s="50"/>
    </row>
    <row r="62" spans="1:5" s="51" customFormat="1" ht="21.75" customHeight="1" hidden="1">
      <c r="A62" s="46"/>
      <c r="B62" s="84"/>
      <c r="C62" s="85" t="s">
        <v>87</v>
      </c>
      <c r="D62" s="83"/>
      <c r="E62" s="50"/>
    </row>
    <row r="63" spans="1:5" s="51" customFormat="1" ht="21.75" customHeight="1" hidden="1">
      <c r="A63" s="46"/>
      <c r="B63" s="84"/>
      <c r="C63" s="85" t="s">
        <v>2</v>
      </c>
      <c r="D63" s="83"/>
      <c r="E63" s="50"/>
    </row>
    <row r="64" spans="1:5" s="51" customFormat="1" ht="21.75" customHeight="1" hidden="1">
      <c r="A64" s="46"/>
      <c r="B64" s="84"/>
      <c r="C64" s="85" t="s">
        <v>60</v>
      </c>
      <c r="D64" s="83"/>
      <c r="E64" s="50"/>
    </row>
    <row r="65" spans="1:5" s="51" customFormat="1" ht="21.75" customHeight="1" hidden="1">
      <c r="A65" s="46"/>
      <c r="B65" s="84"/>
      <c r="C65" s="85" t="s">
        <v>84</v>
      </c>
      <c r="D65" s="83"/>
      <c r="E65" s="50"/>
    </row>
    <row r="66" spans="1:5" s="51" customFormat="1" ht="21.75" customHeight="1" hidden="1">
      <c r="A66" s="46"/>
      <c r="B66" s="84"/>
      <c r="C66" s="85" t="s">
        <v>88</v>
      </c>
      <c r="D66" s="83"/>
      <c r="E66" s="50"/>
    </row>
    <row r="67" spans="1:5" s="51" customFormat="1" ht="21.75" customHeight="1" hidden="1">
      <c r="A67" s="46"/>
      <c r="B67" s="84"/>
      <c r="C67" s="85" t="s">
        <v>6</v>
      </c>
      <c r="D67" s="83"/>
      <c r="E67" s="50"/>
    </row>
    <row r="68" spans="1:5" s="51" customFormat="1" ht="21.75" customHeight="1" hidden="1">
      <c r="A68" s="46"/>
      <c r="B68" s="84"/>
      <c r="C68" s="85" t="s">
        <v>7</v>
      </c>
      <c r="D68" s="83"/>
      <c r="E68" s="50"/>
    </row>
    <row r="69" spans="1:5" s="51" customFormat="1" ht="21.75" customHeight="1" hidden="1">
      <c r="A69" s="46"/>
      <c r="B69" s="84"/>
      <c r="C69" s="85" t="s">
        <v>77</v>
      </c>
      <c r="D69" s="83"/>
      <c r="E69" s="50"/>
    </row>
    <row r="70" spans="1:5" s="28" customFormat="1" ht="26.25" customHeight="1" hidden="1">
      <c r="A70" s="22"/>
      <c r="B70" s="100" t="s">
        <v>9</v>
      </c>
      <c r="C70" s="101"/>
      <c r="D70" s="52"/>
      <c r="E70" s="27"/>
    </row>
    <row r="71" spans="1:5" s="51" customFormat="1" ht="26.25" customHeight="1" hidden="1">
      <c r="A71" s="46"/>
      <c r="B71" s="84"/>
      <c r="C71" s="85" t="s">
        <v>3</v>
      </c>
      <c r="D71" s="83"/>
      <c r="E71" s="50"/>
    </row>
    <row r="72" spans="1:5" s="51" customFormat="1" ht="26.25" customHeight="1" hidden="1">
      <c r="A72" s="46"/>
      <c r="B72" s="84"/>
      <c r="C72" s="85" t="s">
        <v>76</v>
      </c>
      <c r="D72" s="83"/>
      <c r="E72" s="50"/>
    </row>
    <row r="73" spans="1:5" s="51" customFormat="1" ht="26.25" customHeight="1" hidden="1">
      <c r="A73" s="46"/>
      <c r="B73" s="84"/>
      <c r="C73" s="85" t="s">
        <v>86</v>
      </c>
      <c r="D73" s="83"/>
      <c r="E73" s="50"/>
    </row>
    <row r="74" spans="1:5" s="51" customFormat="1" ht="26.25" customHeight="1" hidden="1">
      <c r="A74" s="46"/>
      <c r="B74" s="84"/>
      <c r="C74" s="85" t="s">
        <v>4</v>
      </c>
      <c r="D74" s="83">
        <v>821.48</v>
      </c>
      <c r="E74" s="50"/>
    </row>
    <row r="75" spans="1:5" s="51" customFormat="1" ht="26.25" customHeight="1" hidden="1">
      <c r="A75" s="46"/>
      <c r="B75" s="84"/>
      <c r="C75" s="85" t="s">
        <v>85</v>
      </c>
      <c r="D75" s="83"/>
      <c r="E75" s="50"/>
    </row>
    <row r="76" spans="1:5" s="51" customFormat="1" ht="26.25" customHeight="1" hidden="1">
      <c r="A76" s="46"/>
      <c r="B76" s="84"/>
      <c r="C76" s="85" t="s">
        <v>5</v>
      </c>
      <c r="D76" s="83"/>
      <c r="E76" s="50"/>
    </row>
    <row r="77" spans="1:5" s="51" customFormat="1" ht="26.25" customHeight="1" hidden="1">
      <c r="A77" s="46"/>
      <c r="B77" s="84"/>
      <c r="C77" s="85" t="s">
        <v>39</v>
      </c>
      <c r="D77" s="83">
        <v>53521.97</v>
      </c>
      <c r="E77" s="50"/>
    </row>
    <row r="78" spans="1:5" s="51" customFormat="1" ht="26.25" customHeight="1" hidden="1">
      <c r="A78" s="46"/>
      <c r="B78" s="84"/>
      <c r="C78" s="85" t="s">
        <v>83</v>
      </c>
      <c r="D78" s="83"/>
      <c r="E78" s="50"/>
    </row>
    <row r="79" spans="1:5" s="51" customFormat="1" ht="26.25" customHeight="1" hidden="1">
      <c r="A79" s="46"/>
      <c r="B79" s="84"/>
      <c r="C79" s="85" t="s">
        <v>61</v>
      </c>
      <c r="D79" s="83"/>
      <c r="E79" s="50"/>
    </row>
    <row r="80" spans="1:5" s="51" customFormat="1" ht="26.25" customHeight="1" hidden="1">
      <c r="A80" s="46"/>
      <c r="B80" s="84"/>
      <c r="C80" s="85" t="s">
        <v>87</v>
      </c>
      <c r="D80" s="83"/>
      <c r="E80" s="50"/>
    </row>
    <row r="81" spans="1:5" s="51" customFormat="1" ht="26.25" customHeight="1" hidden="1">
      <c r="A81" s="46"/>
      <c r="B81" s="84"/>
      <c r="C81" s="85" t="s">
        <v>2</v>
      </c>
      <c r="D81" s="83"/>
      <c r="E81" s="50"/>
    </row>
    <row r="82" spans="1:5" s="51" customFormat="1" ht="26.25" customHeight="1" hidden="1">
      <c r="A82" s="46"/>
      <c r="B82" s="84"/>
      <c r="C82" s="85" t="s">
        <v>60</v>
      </c>
      <c r="D82" s="83"/>
      <c r="E82" s="50"/>
    </row>
    <row r="83" spans="1:5" s="51" customFormat="1" ht="26.25" customHeight="1" hidden="1">
      <c r="A83" s="46"/>
      <c r="B83" s="84"/>
      <c r="C83" s="85" t="s">
        <v>84</v>
      </c>
      <c r="D83" s="83"/>
      <c r="E83" s="50"/>
    </row>
    <row r="84" spans="1:5" s="51" customFormat="1" ht="26.25" customHeight="1" hidden="1">
      <c r="A84" s="46"/>
      <c r="B84" s="84"/>
      <c r="C84" s="85" t="s">
        <v>88</v>
      </c>
      <c r="D84" s="83"/>
      <c r="E84" s="50"/>
    </row>
    <row r="85" spans="1:5" s="51" customFormat="1" ht="26.25" customHeight="1" hidden="1">
      <c r="A85" s="46"/>
      <c r="B85" s="84"/>
      <c r="C85" s="85" t="s">
        <v>6</v>
      </c>
      <c r="D85" s="83"/>
      <c r="E85" s="50"/>
    </row>
    <row r="86" spans="1:5" s="51" customFormat="1" ht="26.25" customHeight="1" hidden="1">
      <c r="A86" s="46"/>
      <c r="B86" s="84"/>
      <c r="C86" s="85" t="s">
        <v>7</v>
      </c>
      <c r="D86" s="83"/>
      <c r="E86" s="50"/>
    </row>
    <row r="87" spans="1:5" s="51" customFormat="1" ht="26.25" customHeight="1" hidden="1">
      <c r="A87" s="46"/>
      <c r="B87" s="84"/>
      <c r="C87" s="85" t="s">
        <v>77</v>
      </c>
      <c r="D87" s="83"/>
      <c r="E87" s="50"/>
    </row>
    <row r="88" spans="1:5" s="28" customFormat="1" ht="26.25" customHeight="1" hidden="1">
      <c r="A88" s="30"/>
      <c r="B88" s="100" t="s">
        <v>10</v>
      </c>
      <c r="C88" s="101"/>
      <c r="D88" s="52">
        <f>SUM(D89:D105)</f>
        <v>0</v>
      </c>
      <c r="E88" s="27"/>
    </row>
    <row r="89" spans="1:5" s="51" customFormat="1" ht="26.25" customHeight="1" hidden="1">
      <c r="A89" s="46"/>
      <c r="B89" s="86"/>
      <c r="C89" s="82" t="s">
        <v>3</v>
      </c>
      <c r="D89" s="83"/>
      <c r="E89" s="50"/>
    </row>
    <row r="90" spans="1:5" s="51" customFormat="1" ht="26.25" customHeight="1" hidden="1">
      <c r="A90" s="46"/>
      <c r="B90" s="86"/>
      <c r="C90" s="82" t="s">
        <v>76</v>
      </c>
      <c r="D90" s="83"/>
      <c r="E90" s="50"/>
    </row>
    <row r="91" spans="1:5" s="51" customFormat="1" ht="26.25" customHeight="1" hidden="1">
      <c r="A91" s="46"/>
      <c r="B91" s="86"/>
      <c r="C91" s="82" t="s">
        <v>86</v>
      </c>
      <c r="D91" s="83"/>
      <c r="E91" s="50"/>
    </row>
    <row r="92" spans="1:5" s="51" customFormat="1" ht="26.25" customHeight="1" hidden="1">
      <c r="A92" s="46"/>
      <c r="B92" s="86"/>
      <c r="C92" s="82" t="s">
        <v>4</v>
      </c>
      <c r="D92" s="83"/>
      <c r="E92" s="50"/>
    </row>
    <row r="93" spans="1:5" s="51" customFormat="1" ht="26.25" customHeight="1" hidden="1">
      <c r="A93" s="46"/>
      <c r="B93" s="86"/>
      <c r="C93" s="82" t="s">
        <v>85</v>
      </c>
      <c r="D93" s="83"/>
      <c r="E93" s="50"/>
    </row>
    <row r="94" spans="1:5" s="51" customFormat="1" ht="26.25" customHeight="1" hidden="1">
      <c r="A94" s="46"/>
      <c r="B94" s="86"/>
      <c r="C94" s="82" t="s">
        <v>5</v>
      </c>
      <c r="D94" s="83"/>
      <c r="E94" s="50"/>
    </row>
    <row r="95" spans="1:5" s="51" customFormat="1" ht="26.25" customHeight="1" hidden="1">
      <c r="A95" s="46"/>
      <c r="B95" s="86"/>
      <c r="C95" s="82" t="s">
        <v>39</v>
      </c>
      <c r="D95" s="83"/>
      <c r="E95" s="50"/>
    </row>
    <row r="96" spans="1:5" s="51" customFormat="1" ht="26.25" customHeight="1" hidden="1">
      <c r="A96" s="46"/>
      <c r="B96" s="86"/>
      <c r="C96" s="82" t="s">
        <v>83</v>
      </c>
      <c r="D96" s="83"/>
      <c r="E96" s="50"/>
    </row>
    <row r="97" spans="1:5" s="51" customFormat="1" ht="26.25" customHeight="1" hidden="1">
      <c r="A97" s="46"/>
      <c r="B97" s="86"/>
      <c r="C97" s="82" t="s">
        <v>61</v>
      </c>
      <c r="D97" s="83"/>
      <c r="E97" s="50"/>
    </row>
    <row r="98" spans="1:5" s="51" customFormat="1" ht="26.25" customHeight="1" hidden="1">
      <c r="A98" s="46"/>
      <c r="B98" s="86"/>
      <c r="C98" s="82" t="s">
        <v>87</v>
      </c>
      <c r="D98" s="83"/>
      <c r="E98" s="50"/>
    </row>
    <row r="99" spans="1:5" s="51" customFormat="1" ht="26.25" customHeight="1" hidden="1">
      <c r="A99" s="46"/>
      <c r="B99" s="86"/>
      <c r="C99" s="82" t="s">
        <v>2</v>
      </c>
      <c r="D99" s="83"/>
      <c r="E99" s="50"/>
    </row>
    <row r="100" spans="1:5" s="51" customFormat="1" ht="26.25" customHeight="1" hidden="1">
      <c r="A100" s="46"/>
      <c r="B100" s="86"/>
      <c r="C100" s="82" t="s">
        <v>60</v>
      </c>
      <c r="D100" s="83"/>
      <c r="E100" s="50"/>
    </row>
    <row r="101" spans="1:5" s="51" customFormat="1" ht="26.25" customHeight="1" hidden="1">
      <c r="A101" s="46"/>
      <c r="B101" s="86"/>
      <c r="C101" s="82" t="s">
        <v>84</v>
      </c>
      <c r="D101" s="83"/>
      <c r="E101" s="50"/>
    </row>
    <row r="102" spans="1:5" s="51" customFormat="1" ht="26.25" customHeight="1" hidden="1">
      <c r="A102" s="46"/>
      <c r="B102" s="86"/>
      <c r="C102" s="82" t="s">
        <v>88</v>
      </c>
      <c r="D102" s="83"/>
      <c r="E102" s="50"/>
    </row>
    <row r="103" spans="1:5" s="51" customFormat="1" ht="26.25" customHeight="1" hidden="1">
      <c r="A103" s="46"/>
      <c r="B103" s="86"/>
      <c r="C103" s="82" t="s">
        <v>6</v>
      </c>
      <c r="D103" s="83"/>
      <c r="E103" s="50"/>
    </row>
    <row r="104" spans="1:5" s="51" customFormat="1" ht="26.25" customHeight="1" hidden="1">
      <c r="A104" s="46"/>
      <c r="B104" s="86"/>
      <c r="C104" s="82" t="s">
        <v>7</v>
      </c>
      <c r="D104" s="83"/>
      <c r="E104" s="50"/>
    </row>
    <row r="105" spans="1:5" s="51" customFormat="1" ht="26.25" customHeight="1" hidden="1">
      <c r="A105" s="46"/>
      <c r="B105" s="86"/>
      <c r="C105" s="82" t="s">
        <v>77</v>
      </c>
      <c r="D105" s="83"/>
      <c r="E105" s="50"/>
    </row>
    <row r="106" spans="1:8" s="28" customFormat="1" ht="26.25" customHeight="1" hidden="1">
      <c r="A106" s="22"/>
      <c r="B106" s="100" t="s">
        <v>0</v>
      </c>
      <c r="C106" s="101"/>
      <c r="D106" s="52">
        <f>SUM(D107:D123)</f>
        <v>0</v>
      </c>
      <c r="E106" s="27"/>
      <c r="G106" s="32"/>
      <c r="H106" s="32"/>
    </row>
    <row r="107" spans="1:5" s="51" customFormat="1" ht="26.25" customHeight="1" hidden="1">
      <c r="A107" s="46"/>
      <c r="B107" s="86"/>
      <c r="C107" s="82" t="s">
        <v>3</v>
      </c>
      <c r="D107" s="83"/>
      <c r="E107" s="50"/>
    </row>
    <row r="108" spans="1:5" s="51" customFormat="1" ht="26.25" customHeight="1" hidden="1">
      <c r="A108" s="46"/>
      <c r="B108" s="86"/>
      <c r="C108" s="82" t="s">
        <v>76</v>
      </c>
      <c r="D108" s="83"/>
      <c r="E108" s="50"/>
    </row>
    <row r="109" spans="1:5" s="51" customFormat="1" ht="26.25" customHeight="1" hidden="1">
      <c r="A109" s="46"/>
      <c r="B109" s="86"/>
      <c r="C109" s="82" t="s">
        <v>86</v>
      </c>
      <c r="D109" s="83"/>
      <c r="E109" s="50"/>
    </row>
    <row r="110" spans="1:5" s="51" customFormat="1" ht="26.25" customHeight="1" hidden="1">
      <c r="A110" s="46"/>
      <c r="B110" s="86"/>
      <c r="C110" s="82" t="s">
        <v>4</v>
      </c>
      <c r="D110" s="83"/>
      <c r="E110" s="50"/>
    </row>
    <row r="111" spans="1:5" s="51" customFormat="1" ht="26.25" customHeight="1" hidden="1">
      <c r="A111" s="46"/>
      <c r="B111" s="86"/>
      <c r="C111" s="82" t="s">
        <v>85</v>
      </c>
      <c r="D111" s="83"/>
      <c r="E111" s="50"/>
    </row>
    <row r="112" spans="1:5" s="51" customFormat="1" ht="26.25" customHeight="1" hidden="1">
      <c r="A112" s="46"/>
      <c r="B112" s="86"/>
      <c r="C112" s="82" t="s">
        <v>5</v>
      </c>
      <c r="D112" s="83"/>
      <c r="E112" s="50"/>
    </row>
    <row r="113" spans="1:5" s="51" customFormat="1" ht="26.25" customHeight="1" hidden="1">
      <c r="A113" s="46"/>
      <c r="B113" s="86"/>
      <c r="C113" s="82" t="s">
        <v>39</v>
      </c>
      <c r="D113" s="83"/>
      <c r="E113" s="50"/>
    </row>
    <row r="114" spans="1:5" s="51" customFormat="1" ht="26.25" customHeight="1" hidden="1">
      <c r="A114" s="46"/>
      <c r="B114" s="86"/>
      <c r="C114" s="82" t="s">
        <v>83</v>
      </c>
      <c r="D114" s="83"/>
      <c r="E114" s="50"/>
    </row>
    <row r="115" spans="1:5" s="51" customFormat="1" ht="26.25" customHeight="1" hidden="1">
      <c r="A115" s="46"/>
      <c r="B115" s="86"/>
      <c r="C115" s="82" t="s">
        <v>61</v>
      </c>
      <c r="D115" s="83"/>
      <c r="E115" s="50"/>
    </row>
    <row r="116" spans="1:5" s="51" customFormat="1" ht="26.25" customHeight="1" hidden="1">
      <c r="A116" s="46"/>
      <c r="B116" s="86"/>
      <c r="C116" s="82" t="s">
        <v>87</v>
      </c>
      <c r="D116" s="83"/>
      <c r="E116" s="50"/>
    </row>
    <row r="117" spans="1:5" s="51" customFormat="1" ht="26.25" customHeight="1" hidden="1">
      <c r="A117" s="46"/>
      <c r="B117" s="86"/>
      <c r="C117" s="82" t="s">
        <v>2</v>
      </c>
      <c r="D117" s="83"/>
      <c r="E117" s="50"/>
    </row>
    <row r="118" spans="1:5" s="51" customFormat="1" ht="26.25" customHeight="1" hidden="1">
      <c r="A118" s="46"/>
      <c r="B118" s="86"/>
      <c r="C118" s="82" t="s">
        <v>60</v>
      </c>
      <c r="D118" s="83"/>
      <c r="E118" s="50"/>
    </row>
    <row r="119" spans="1:5" s="51" customFormat="1" ht="26.25" customHeight="1" hidden="1">
      <c r="A119" s="46"/>
      <c r="B119" s="86"/>
      <c r="C119" s="82" t="s">
        <v>84</v>
      </c>
      <c r="D119" s="83"/>
      <c r="E119" s="50"/>
    </row>
    <row r="120" spans="1:5" s="51" customFormat="1" ht="26.25" customHeight="1" hidden="1">
      <c r="A120" s="46"/>
      <c r="B120" s="86"/>
      <c r="C120" s="82" t="s">
        <v>88</v>
      </c>
      <c r="D120" s="83"/>
      <c r="E120" s="50"/>
    </row>
    <row r="121" spans="1:5" s="51" customFormat="1" ht="26.25" customHeight="1" hidden="1">
      <c r="A121" s="46"/>
      <c r="B121" s="86"/>
      <c r="C121" s="82" t="s">
        <v>6</v>
      </c>
      <c r="D121" s="83"/>
      <c r="E121" s="50"/>
    </row>
    <row r="122" spans="1:5" s="51" customFormat="1" ht="26.25" customHeight="1" hidden="1">
      <c r="A122" s="46"/>
      <c r="B122" s="86"/>
      <c r="C122" s="82" t="s">
        <v>7</v>
      </c>
      <c r="D122" s="83"/>
      <c r="E122" s="50"/>
    </row>
    <row r="123" spans="1:5" s="51" customFormat="1" ht="26.25" customHeight="1" hidden="1">
      <c r="A123" s="46"/>
      <c r="B123" s="47"/>
      <c r="C123" s="48" t="s">
        <v>77</v>
      </c>
      <c r="D123" s="49"/>
      <c r="E123" s="50"/>
    </row>
    <row r="124" spans="1:5" s="28" customFormat="1" ht="26.25" customHeight="1">
      <c r="A124" s="24" t="s">
        <v>72</v>
      </c>
      <c r="B124" s="81" t="s">
        <v>1</v>
      </c>
      <c r="C124" s="80" t="s">
        <v>13</v>
      </c>
      <c r="D124" s="42">
        <v>35102.58</v>
      </c>
      <c r="E124" s="27"/>
    </row>
    <row r="125" spans="1:5" s="34" customFormat="1" ht="26.25" customHeight="1" hidden="1">
      <c r="A125" s="22"/>
      <c r="B125" s="81"/>
      <c r="C125" s="80"/>
      <c r="D125" s="42"/>
      <c r="E125" s="33"/>
    </row>
    <row r="126" spans="1:5" s="34" customFormat="1" ht="26.25" customHeight="1" hidden="1">
      <c r="A126" s="22"/>
      <c r="B126" s="81"/>
      <c r="C126" s="80"/>
      <c r="D126" s="42"/>
      <c r="E126" s="33"/>
    </row>
    <row r="127" spans="1:5" s="34" customFormat="1" ht="26.25" customHeight="1">
      <c r="A127" s="61" t="s">
        <v>21</v>
      </c>
      <c r="B127" s="98" t="s">
        <v>73</v>
      </c>
      <c r="C127" s="99"/>
      <c r="D127" s="62">
        <f>SUM(D128:D147)</f>
        <v>0</v>
      </c>
      <c r="E127" s="33"/>
    </row>
    <row r="128" spans="1:5" s="78" customFormat="1" ht="19.5" hidden="1">
      <c r="A128" s="124" t="s">
        <v>78</v>
      </c>
      <c r="B128" s="121" t="s">
        <v>90</v>
      </c>
      <c r="C128" s="121"/>
      <c r="D128" s="79"/>
      <c r="E128" s="77"/>
    </row>
    <row r="129" spans="1:5" s="78" customFormat="1" ht="19.5" hidden="1">
      <c r="A129" s="125"/>
      <c r="B129" s="119" t="s">
        <v>91</v>
      </c>
      <c r="C129" s="127"/>
      <c r="D129" s="79"/>
      <c r="E129" s="77"/>
    </row>
    <row r="130" spans="1:5" s="78" customFormat="1" ht="19.5" hidden="1">
      <c r="A130" s="126"/>
      <c r="B130" s="119" t="s">
        <v>59</v>
      </c>
      <c r="C130" s="120"/>
      <c r="D130" s="79"/>
      <c r="E130" s="77"/>
    </row>
    <row r="131" spans="1:5" s="78" customFormat="1" ht="18.75" customHeight="1">
      <c r="A131" s="118"/>
      <c r="B131" s="119"/>
      <c r="C131" s="120"/>
      <c r="D131" s="79"/>
      <c r="E131" s="77"/>
    </row>
    <row r="132" spans="1:5" s="34" customFormat="1" ht="1.5" customHeight="1" hidden="1">
      <c r="A132" s="118"/>
      <c r="B132" s="121"/>
      <c r="C132" s="121"/>
      <c r="D132" s="31"/>
      <c r="E132" s="35"/>
    </row>
    <row r="133" spans="1:5" s="34" customFormat="1" ht="21" customHeight="1" hidden="1">
      <c r="A133" s="118"/>
      <c r="B133" s="119"/>
      <c r="C133" s="127"/>
      <c r="D133" s="31"/>
      <c r="E133" s="35"/>
    </row>
    <row r="134" spans="1:5" s="34" customFormat="1" ht="21" customHeight="1" hidden="1">
      <c r="A134" s="118"/>
      <c r="B134" s="119"/>
      <c r="C134" s="127"/>
      <c r="D134" s="31"/>
      <c r="E134" s="35"/>
    </row>
    <row r="135" spans="1:5" s="34" customFormat="1" ht="21" customHeight="1" hidden="1">
      <c r="A135" s="118"/>
      <c r="B135" s="119"/>
      <c r="C135" s="127"/>
      <c r="D135" s="31"/>
      <c r="E135" s="35"/>
    </row>
    <row r="136" spans="1:5" s="34" customFormat="1" ht="25.5" customHeight="1" hidden="1">
      <c r="A136" s="118"/>
      <c r="B136" s="121"/>
      <c r="C136" s="121"/>
      <c r="D136" s="31"/>
      <c r="E136" s="35"/>
    </row>
    <row r="137" spans="1:5" s="34" customFormat="1" ht="21" customHeight="1" hidden="1">
      <c r="A137" s="55"/>
      <c r="B137" s="121"/>
      <c r="C137" s="121"/>
      <c r="D137" s="31"/>
      <c r="E137" s="35"/>
    </row>
    <row r="138" spans="1:5" s="34" customFormat="1" ht="21" customHeight="1" hidden="1">
      <c r="A138" s="55"/>
      <c r="B138" s="114"/>
      <c r="C138" s="115"/>
      <c r="D138" s="31"/>
      <c r="E138" s="35"/>
    </row>
    <row r="139" spans="1:5" s="34" customFormat="1" ht="21" customHeight="1" hidden="1">
      <c r="A139" s="55"/>
      <c r="B139" s="114"/>
      <c r="C139" s="115"/>
      <c r="D139" s="31"/>
      <c r="E139" s="35"/>
    </row>
    <row r="140" spans="1:5" s="34" customFormat="1" ht="21" customHeight="1" hidden="1">
      <c r="A140" s="55"/>
      <c r="B140" s="114"/>
      <c r="C140" s="115"/>
      <c r="D140" s="31"/>
      <c r="E140" s="35"/>
    </row>
    <row r="141" spans="1:5" s="34" customFormat="1" ht="40.5" customHeight="1" hidden="1">
      <c r="A141" s="55"/>
      <c r="B141" s="114"/>
      <c r="C141" s="115"/>
      <c r="D141" s="31"/>
      <c r="E141" s="35"/>
    </row>
    <row r="142" spans="1:5" s="34" customFormat="1" ht="21" customHeight="1" hidden="1">
      <c r="A142" s="55"/>
      <c r="B142" s="114"/>
      <c r="C142" s="115"/>
      <c r="D142" s="31"/>
      <c r="E142" s="35"/>
    </row>
    <row r="143" spans="1:5" s="34" customFormat="1" ht="39" customHeight="1" hidden="1">
      <c r="A143" s="55"/>
      <c r="B143" s="114"/>
      <c r="C143" s="115"/>
      <c r="D143" s="31"/>
      <c r="E143" s="35"/>
    </row>
    <row r="144" spans="1:5" s="34" customFormat="1" ht="35.25" customHeight="1" hidden="1">
      <c r="A144" s="55"/>
      <c r="B144" s="114"/>
      <c r="C144" s="115"/>
      <c r="D144" s="31"/>
      <c r="E144" s="35"/>
    </row>
    <row r="145" spans="1:5" s="34" customFormat="1" ht="22.5" customHeight="1" hidden="1">
      <c r="A145" s="91"/>
      <c r="B145" s="114"/>
      <c r="C145" s="115"/>
      <c r="D145" s="31"/>
      <c r="E145" s="35"/>
    </row>
    <row r="146" spans="1:5" s="34" customFormat="1" ht="18.75" customHeight="1" hidden="1">
      <c r="A146" s="30"/>
      <c r="B146" s="134"/>
      <c r="C146" s="135"/>
      <c r="D146" s="76"/>
      <c r="E146" s="35"/>
    </row>
    <row r="147" spans="1:5" s="34" customFormat="1" ht="21" customHeight="1">
      <c r="A147" s="30"/>
      <c r="B147" s="136"/>
      <c r="C147" s="137"/>
      <c r="D147" s="31"/>
      <c r="E147" s="35"/>
    </row>
    <row r="148" spans="1:6" s="34" customFormat="1" ht="21" customHeight="1">
      <c r="A148" s="63"/>
      <c r="B148" s="98" t="s">
        <v>18</v>
      </c>
      <c r="C148" s="99"/>
      <c r="D148" s="64">
        <f>D10+D127</f>
        <v>35102.58</v>
      </c>
      <c r="E148" s="35"/>
      <c r="F148" s="36"/>
    </row>
    <row r="149" spans="1:5" s="34" customFormat="1" ht="21" customHeight="1">
      <c r="A149" s="65"/>
      <c r="B149" s="128" t="s">
        <v>74</v>
      </c>
      <c r="C149" s="129"/>
      <c r="D149" s="66">
        <f>SUM(D150:D154)</f>
        <v>66135.45</v>
      </c>
      <c r="E149" s="35"/>
    </row>
    <row r="150" spans="1:5" s="34" customFormat="1" ht="37.5" customHeight="1">
      <c r="A150" s="22" t="s">
        <v>78</v>
      </c>
      <c r="B150" s="130" t="s">
        <v>16</v>
      </c>
      <c r="C150" s="131"/>
      <c r="D150" s="53">
        <v>24700</v>
      </c>
      <c r="E150" s="35"/>
    </row>
    <row r="151" spans="1:5" s="34" customFormat="1" ht="50.25" customHeight="1">
      <c r="A151" s="22"/>
      <c r="B151" s="132" t="s">
        <v>17</v>
      </c>
      <c r="C151" s="133"/>
      <c r="D151" s="53">
        <v>41435.45</v>
      </c>
      <c r="E151" s="35"/>
    </row>
    <row r="152" spans="1:5" s="34" customFormat="1" ht="21" customHeight="1">
      <c r="A152" s="22"/>
      <c r="B152" s="132"/>
      <c r="C152" s="133"/>
      <c r="D152" s="53"/>
      <c r="E152" s="35"/>
    </row>
    <row r="153" spans="1:5" s="34" customFormat="1" ht="21" customHeight="1">
      <c r="A153" s="22"/>
      <c r="B153" s="102"/>
      <c r="C153" s="103"/>
      <c r="D153" s="53"/>
      <c r="E153" s="38"/>
    </row>
    <row r="154" spans="1:5" s="34" customFormat="1" ht="21" customHeight="1">
      <c r="A154" s="22"/>
      <c r="B154" s="102"/>
      <c r="C154" s="103"/>
      <c r="D154" s="53"/>
      <c r="E154" s="38"/>
    </row>
    <row r="155" spans="1:5" s="34" customFormat="1" ht="21" customHeight="1">
      <c r="A155" s="65"/>
      <c r="B155" s="128" t="s">
        <v>75</v>
      </c>
      <c r="C155" s="129"/>
      <c r="D155" s="67">
        <f>D148+D149</f>
        <v>101238.03</v>
      </c>
      <c r="E155" s="21"/>
    </row>
    <row r="156" spans="1:4" ht="21" customHeight="1">
      <c r="A156" s="73"/>
      <c r="B156" s="140" t="s">
        <v>79</v>
      </c>
      <c r="C156" s="140"/>
      <c r="D156" s="74">
        <f>SUM(D157:D165)</f>
        <v>0</v>
      </c>
    </row>
    <row r="157" spans="1:5" s="34" customFormat="1" ht="21" customHeight="1">
      <c r="A157" s="22"/>
      <c r="B157" s="141"/>
      <c r="C157" s="141"/>
      <c r="D157" s="31"/>
      <c r="E157" s="35"/>
    </row>
    <row r="158" spans="1:5" s="71" customFormat="1" ht="21" customHeight="1">
      <c r="A158" s="41"/>
      <c r="B158" s="142"/>
      <c r="C158" s="143"/>
      <c r="D158" s="44"/>
      <c r="E158" s="72"/>
    </row>
    <row r="159" spans="1:5" s="71" customFormat="1" ht="21" customHeight="1">
      <c r="A159" s="41"/>
      <c r="B159" s="141"/>
      <c r="C159" s="141"/>
      <c r="D159" s="75"/>
      <c r="E159" s="72"/>
    </row>
    <row r="160" spans="1:5" s="71" customFormat="1" ht="21" customHeight="1">
      <c r="A160" s="41"/>
      <c r="B160" s="130"/>
      <c r="C160" s="131"/>
      <c r="D160" s="44"/>
      <c r="E160" s="72"/>
    </row>
    <row r="161" spans="1:4" ht="21" customHeight="1">
      <c r="A161" s="23"/>
      <c r="B161" s="130"/>
      <c r="C161" s="131"/>
      <c r="D161" s="37"/>
    </row>
    <row r="162" spans="1:8" s="39" customFormat="1" ht="21" customHeight="1">
      <c r="A162" s="23"/>
      <c r="B162" s="130"/>
      <c r="C162" s="131"/>
      <c r="D162" s="37"/>
      <c r="F162" s="25"/>
      <c r="G162" s="25"/>
      <c r="H162" s="25"/>
    </row>
    <row r="163" spans="1:8" s="39" customFormat="1" ht="21" customHeight="1">
      <c r="A163" s="23"/>
      <c r="B163" s="130"/>
      <c r="C163" s="131"/>
      <c r="D163" s="37"/>
      <c r="F163" s="25"/>
      <c r="G163" s="25"/>
      <c r="H163" s="25"/>
    </row>
    <row r="164" spans="1:8" s="39" customFormat="1" ht="21" customHeight="1">
      <c r="A164" s="23"/>
      <c r="B164" s="130"/>
      <c r="C164" s="131"/>
      <c r="D164" s="37"/>
      <c r="F164" s="25"/>
      <c r="G164" s="25"/>
      <c r="H164" s="25"/>
    </row>
    <row r="165" spans="1:8" s="39" customFormat="1" ht="21" customHeight="1">
      <c r="A165" s="23"/>
      <c r="B165" s="130"/>
      <c r="C165" s="131"/>
      <c r="D165" s="37"/>
      <c r="F165" s="25"/>
      <c r="G165" s="25"/>
      <c r="H165" s="25"/>
    </row>
    <row r="166" spans="1:8" s="39" customFormat="1" ht="17.25" customHeight="1">
      <c r="A166" s="23"/>
      <c r="B166" s="138"/>
      <c r="C166" s="139"/>
      <c r="D166" s="37"/>
      <c r="F166" s="25"/>
      <c r="G166" s="25"/>
      <c r="H166" s="25"/>
    </row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</sheetData>
  <sheetProtection/>
  <mergeCells count="60">
    <mergeCell ref="B163:C163"/>
    <mergeCell ref="B164:C164"/>
    <mergeCell ref="B165:C165"/>
    <mergeCell ref="B152:C152"/>
    <mergeCell ref="B153:C153"/>
    <mergeCell ref="B166:C166"/>
    <mergeCell ref="B156:C156"/>
    <mergeCell ref="B157:C157"/>
    <mergeCell ref="B158:C158"/>
    <mergeCell ref="B159:C159"/>
    <mergeCell ref="B160:C160"/>
    <mergeCell ref="B161:C161"/>
    <mergeCell ref="B162:C162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43:C143"/>
    <mergeCell ref="A133:A136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27:C127"/>
    <mergeCell ref="A128:A130"/>
    <mergeCell ref="B128:C128"/>
    <mergeCell ref="B129:C129"/>
    <mergeCell ref="B130:C130"/>
    <mergeCell ref="B142:C142"/>
    <mergeCell ref="B141:C141"/>
    <mergeCell ref="B11:C11"/>
    <mergeCell ref="B29:C29"/>
    <mergeCell ref="A131:A132"/>
    <mergeCell ref="B131:C131"/>
    <mergeCell ref="B132:C132"/>
    <mergeCell ref="B32:C32"/>
    <mergeCell ref="B50:C50"/>
    <mergeCell ref="B70:C70"/>
    <mergeCell ref="A1:E1"/>
    <mergeCell ref="A2:D2"/>
    <mergeCell ref="A4:C4"/>
    <mergeCell ref="A5:C5"/>
    <mergeCell ref="A6:C6"/>
    <mergeCell ref="A7:C7"/>
    <mergeCell ref="A9:D9"/>
    <mergeCell ref="B10:C10"/>
    <mergeCell ref="B88:C88"/>
    <mergeCell ref="B106:C106"/>
    <mergeCell ref="B30:C30"/>
    <mergeCell ref="B31:C31"/>
  </mergeCells>
  <printOptions horizontalCentered="1"/>
  <pageMargins left="0.57" right="0.1968503937007874" top="0.4330708661417323" bottom="0.2" header="0.31496062992125984" footer="0.25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9"/>
  <sheetViews>
    <sheetView view="pageBreakPreview" zoomScaleSheetLayoutView="100" zoomScalePageLayoutView="0" workbookViewId="0" topLeftCell="A140">
      <selection activeCell="D159" sqref="D159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40" customWidth="1"/>
    <col min="5" max="5" width="8.8515625" style="39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0.25" customHeight="1">
      <c r="A1" s="104" t="s">
        <v>93</v>
      </c>
      <c r="B1" s="104"/>
      <c r="C1" s="104"/>
      <c r="D1" s="104"/>
      <c r="E1" s="104"/>
    </row>
    <row r="2" spans="1:5" ht="20.25" customHeight="1" hidden="1">
      <c r="A2" s="105" t="s">
        <v>94</v>
      </c>
      <c r="B2" s="105"/>
      <c r="C2" s="105"/>
      <c r="D2" s="106"/>
      <c r="E2" s="26"/>
    </row>
    <row r="3" spans="1:5" ht="20.25" customHeight="1">
      <c r="A3" s="56"/>
      <c r="B3" s="56"/>
      <c r="C3" s="56"/>
      <c r="D3" s="58" t="s">
        <v>23</v>
      </c>
      <c r="E3" s="26"/>
    </row>
    <row r="4" spans="1:5" ht="23.25" customHeight="1">
      <c r="A4" s="107" t="s">
        <v>95</v>
      </c>
      <c r="B4" s="108"/>
      <c r="C4" s="109"/>
      <c r="D4" s="60">
        <f>D5+D6+D7</f>
        <v>4405310.99</v>
      </c>
      <c r="E4" s="26"/>
    </row>
    <row r="5" spans="1:5" ht="23.25" customHeight="1">
      <c r="A5" s="110" t="s">
        <v>80</v>
      </c>
      <c r="B5" s="111"/>
      <c r="C5" s="112"/>
      <c r="D5" s="57">
        <v>266494</v>
      </c>
      <c r="E5" s="26"/>
    </row>
    <row r="6" spans="1:5" ht="23.25" customHeight="1">
      <c r="A6" s="110" t="s">
        <v>81</v>
      </c>
      <c r="B6" s="111"/>
      <c r="C6" s="112"/>
      <c r="D6" s="68">
        <v>126.99</v>
      </c>
      <c r="E6" s="26"/>
    </row>
    <row r="7" spans="1:5" ht="23.25" customHeight="1">
      <c r="A7" s="113" t="s">
        <v>82</v>
      </c>
      <c r="B7" s="113"/>
      <c r="C7" s="113"/>
      <c r="D7" s="57">
        <v>4138690</v>
      </c>
      <c r="E7" s="26"/>
    </row>
    <row r="8" spans="1:5" ht="23.25" customHeight="1">
      <c r="A8" s="69"/>
      <c r="B8" s="70"/>
      <c r="C8" s="70"/>
      <c r="D8" s="68"/>
      <c r="E8" s="26"/>
    </row>
    <row r="9" spans="1:5" s="28" customFormat="1" ht="23.25" customHeight="1">
      <c r="A9" s="95" t="s">
        <v>92</v>
      </c>
      <c r="B9" s="96"/>
      <c r="C9" s="96"/>
      <c r="D9" s="97"/>
      <c r="E9" s="27"/>
    </row>
    <row r="10" spans="1:5" s="28" customFormat="1" ht="25.5" customHeight="1">
      <c r="A10" s="59" t="s">
        <v>69</v>
      </c>
      <c r="B10" s="98" t="s">
        <v>70</v>
      </c>
      <c r="C10" s="99"/>
      <c r="D10" s="60">
        <f>D11+D29+D30+D33++D51+D71+D89+D107+D125+D126+D127+D31+D32</f>
        <v>224725.02</v>
      </c>
      <c r="E10" s="27"/>
    </row>
    <row r="11" spans="1:5" s="28" customFormat="1" ht="18" customHeight="1">
      <c r="A11" s="43" t="s">
        <v>71</v>
      </c>
      <c r="B11" s="116" t="s">
        <v>96</v>
      </c>
      <c r="C11" s="117"/>
      <c r="D11" s="45">
        <f>SUM(D12:D28)</f>
        <v>4689.9400000000005</v>
      </c>
      <c r="E11" s="27"/>
    </row>
    <row r="12" spans="1:5" s="51" customFormat="1" ht="19.5" customHeight="1" hidden="1">
      <c r="A12" s="46"/>
      <c r="B12" s="47"/>
      <c r="C12" s="90" t="s">
        <v>3</v>
      </c>
      <c r="D12" s="144"/>
      <c r="E12" s="50"/>
    </row>
    <row r="13" spans="1:5" s="51" customFormat="1" ht="19.5" customHeight="1" hidden="1">
      <c r="A13" s="46"/>
      <c r="B13" s="47"/>
      <c r="C13" s="90" t="s">
        <v>76</v>
      </c>
      <c r="D13" s="144"/>
      <c r="E13" s="50"/>
    </row>
    <row r="14" spans="1:5" s="51" customFormat="1" ht="19.5" customHeight="1" hidden="1">
      <c r="A14" s="46"/>
      <c r="B14" s="47"/>
      <c r="C14" s="90" t="s">
        <v>86</v>
      </c>
      <c r="D14" s="144"/>
      <c r="E14" s="50"/>
    </row>
    <row r="15" spans="1:5" s="51" customFormat="1" ht="19.5" customHeight="1" hidden="1">
      <c r="A15" s="46"/>
      <c r="B15" s="47"/>
      <c r="C15" s="90" t="s">
        <v>4</v>
      </c>
      <c r="D15" s="144"/>
      <c r="E15" s="50"/>
    </row>
    <row r="16" spans="1:5" s="51" customFormat="1" ht="19.5" customHeight="1" hidden="1">
      <c r="A16" s="46"/>
      <c r="B16" s="47"/>
      <c r="C16" s="90" t="s">
        <v>85</v>
      </c>
      <c r="D16" s="144"/>
      <c r="E16" s="50"/>
    </row>
    <row r="17" spans="1:5" s="51" customFormat="1" ht="19.5" customHeight="1" hidden="1">
      <c r="A17" s="46"/>
      <c r="B17" s="47"/>
      <c r="C17" s="90" t="s">
        <v>5</v>
      </c>
      <c r="D17" s="144"/>
      <c r="E17" s="50"/>
    </row>
    <row r="18" spans="1:5" s="51" customFormat="1" ht="19.5" customHeight="1" hidden="1">
      <c r="A18" s="46"/>
      <c r="B18" s="47"/>
      <c r="C18" s="90" t="s">
        <v>39</v>
      </c>
      <c r="D18" s="144"/>
      <c r="E18" s="50"/>
    </row>
    <row r="19" spans="1:5" s="51" customFormat="1" ht="19.5" customHeight="1" hidden="1">
      <c r="A19" s="46"/>
      <c r="B19" s="47"/>
      <c r="C19" s="90" t="s">
        <v>83</v>
      </c>
      <c r="D19" s="144">
        <v>4323.31</v>
      </c>
      <c r="E19" s="50"/>
    </row>
    <row r="20" spans="1:5" s="51" customFormat="1" ht="19.5" customHeight="1" hidden="1">
      <c r="A20" s="46"/>
      <c r="B20" s="47"/>
      <c r="C20" s="90" t="s">
        <v>11</v>
      </c>
      <c r="D20" s="144"/>
      <c r="E20" s="50"/>
    </row>
    <row r="21" spans="1:5" s="51" customFormat="1" ht="19.5" customHeight="1" hidden="1">
      <c r="A21" s="46"/>
      <c r="B21" s="47"/>
      <c r="C21" s="90" t="s">
        <v>87</v>
      </c>
      <c r="D21" s="144">
        <v>366.63</v>
      </c>
      <c r="E21" s="50"/>
    </row>
    <row r="22" spans="1:5" s="51" customFormat="1" ht="19.5" customHeight="1" hidden="1">
      <c r="A22" s="46"/>
      <c r="B22" s="47"/>
      <c r="C22" s="90" t="s">
        <v>2</v>
      </c>
      <c r="D22" s="144"/>
      <c r="E22" s="50"/>
    </row>
    <row r="23" spans="1:5" s="51" customFormat="1" ht="19.5" customHeight="1" hidden="1">
      <c r="A23" s="46"/>
      <c r="B23" s="47"/>
      <c r="C23" s="90" t="s">
        <v>60</v>
      </c>
      <c r="D23" s="144"/>
      <c r="E23" s="50"/>
    </row>
    <row r="24" spans="1:5" s="51" customFormat="1" ht="19.5" customHeight="1" hidden="1">
      <c r="A24" s="46"/>
      <c r="B24" s="47"/>
      <c r="C24" s="90" t="s">
        <v>84</v>
      </c>
      <c r="D24" s="144"/>
      <c r="E24" s="50"/>
    </row>
    <row r="25" spans="1:5" s="51" customFormat="1" ht="19.5" customHeight="1" hidden="1">
      <c r="A25" s="46"/>
      <c r="B25" s="47"/>
      <c r="C25" s="90" t="s">
        <v>88</v>
      </c>
      <c r="D25" s="144"/>
      <c r="E25" s="50"/>
    </row>
    <row r="26" spans="1:5" s="51" customFormat="1" ht="19.5" customHeight="1" hidden="1">
      <c r="A26" s="46"/>
      <c r="B26" s="47"/>
      <c r="C26" s="90" t="s">
        <v>6</v>
      </c>
      <c r="D26" s="144"/>
      <c r="E26" s="50"/>
    </row>
    <row r="27" spans="1:5" s="51" customFormat="1" ht="19.5" customHeight="1" hidden="1">
      <c r="A27" s="46"/>
      <c r="B27" s="47"/>
      <c r="C27" s="90" t="s">
        <v>7</v>
      </c>
      <c r="D27" s="144"/>
      <c r="E27" s="50"/>
    </row>
    <row r="28" spans="1:5" s="51" customFormat="1" ht="19.5" customHeight="1" hidden="1">
      <c r="A28" s="46"/>
      <c r="B28" s="47"/>
      <c r="C28" s="90" t="s">
        <v>77</v>
      </c>
      <c r="D28" s="144"/>
      <c r="E28" s="50"/>
    </row>
    <row r="29" spans="1:5" s="28" customFormat="1" ht="21.75" customHeight="1">
      <c r="A29" s="22" t="s">
        <v>32</v>
      </c>
      <c r="B29" s="102" t="s">
        <v>97</v>
      </c>
      <c r="C29" s="103"/>
      <c r="D29" s="29">
        <v>4484.05</v>
      </c>
      <c r="E29" s="27"/>
    </row>
    <row r="30" spans="1:5" s="28" customFormat="1" ht="21.75" customHeight="1">
      <c r="A30" s="22"/>
      <c r="B30" s="102" t="s">
        <v>33</v>
      </c>
      <c r="C30" s="103"/>
      <c r="D30" s="29">
        <v>103799.23</v>
      </c>
      <c r="E30" s="27"/>
    </row>
    <row r="31" spans="1:5" s="28" customFormat="1" ht="21.75" customHeight="1">
      <c r="A31" s="22"/>
      <c r="B31" s="102" t="s">
        <v>89</v>
      </c>
      <c r="C31" s="103"/>
      <c r="D31" s="29">
        <v>3077.27</v>
      </c>
      <c r="E31" s="27"/>
    </row>
    <row r="32" spans="1:5" s="28" customFormat="1" ht="23.25" customHeight="1" hidden="1">
      <c r="A32" s="43" t="s">
        <v>34</v>
      </c>
      <c r="B32" s="102"/>
      <c r="C32" s="103"/>
      <c r="D32" s="29"/>
      <c r="E32" s="27"/>
    </row>
    <row r="33" spans="1:5" s="28" customFormat="1" ht="22.5" customHeight="1" hidden="1">
      <c r="A33" s="22" t="s">
        <v>24</v>
      </c>
      <c r="B33" s="122" t="s">
        <v>29</v>
      </c>
      <c r="C33" s="123"/>
      <c r="D33" s="52"/>
      <c r="E33" s="27"/>
    </row>
    <row r="34" spans="1:5" s="51" customFormat="1" ht="26.25" customHeight="1" hidden="1">
      <c r="A34" s="46"/>
      <c r="B34" s="46"/>
      <c r="C34" s="54" t="s">
        <v>3</v>
      </c>
      <c r="D34" s="49"/>
      <c r="E34" s="50"/>
    </row>
    <row r="35" spans="1:5" s="51" customFormat="1" ht="26.25" customHeight="1" hidden="1">
      <c r="A35" s="46"/>
      <c r="B35" s="46"/>
      <c r="C35" s="54" t="s">
        <v>76</v>
      </c>
      <c r="D35" s="49"/>
      <c r="E35" s="50"/>
    </row>
    <row r="36" spans="1:5" s="51" customFormat="1" ht="26.25" customHeight="1" hidden="1">
      <c r="A36" s="46"/>
      <c r="B36" s="46"/>
      <c r="C36" s="54" t="s">
        <v>86</v>
      </c>
      <c r="D36" s="49"/>
      <c r="E36" s="50"/>
    </row>
    <row r="37" spans="1:5" s="51" customFormat="1" ht="26.25" customHeight="1" hidden="1">
      <c r="A37" s="46"/>
      <c r="B37" s="46"/>
      <c r="C37" s="54" t="s">
        <v>4</v>
      </c>
      <c r="D37" s="49"/>
      <c r="E37" s="50"/>
    </row>
    <row r="38" spans="1:5" s="51" customFormat="1" ht="26.25" customHeight="1" hidden="1">
      <c r="A38" s="46"/>
      <c r="B38" s="46"/>
      <c r="C38" s="54" t="s">
        <v>85</v>
      </c>
      <c r="D38" s="49"/>
      <c r="E38" s="50"/>
    </row>
    <row r="39" spans="1:5" s="51" customFormat="1" ht="26.25" customHeight="1" hidden="1">
      <c r="A39" s="46"/>
      <c r="B39" s="46"/>
      <c r="C39" s="54" t="s">
        <v>5</v>
      </c>
      <c r="D39" s="49"/>
      <c r="E39" s="50"/>
    </row>
    <row r="40" spans="1:5" s="51" customFormat="1" ht="26.25" customHeight="1" hidden="1">
      <c r="A40" s="46"/>
      <c r="B40" s="46"/>
      <c r="C40" s="54" t="s">
        <v>39</v>
      </c>
      <c r="D40" s="49"/>
      <c r="E40" s="50"/>
    </row>
    <row r="41" spans="1:5" s="51" customFormat="1" ht="26.25" customHeight="1" hidden="1">
      <c r="A41" s="46"/>
      <c r="B41" s="46"/>
      <c r="C41" s="54" t="s">
        <v>83</v>
      </c>
      <c r="D41" s="49"/>
      <c r="E41" s="50"/>
    </row>
    <row r="42" spans="1:5" s="51" customFormat="1" ht="26.25" customHeight="1" hidden="1">
      <c r="A42" s="46"/>
      <c r="B42" s="46"/>
      <c r="C42" s="54" t="s">
        <v>61</v>
      </c>
      <c r="D42" s="49"/>
      <c r="E42" s="50"/>
    </row>
    <row r="43" spans="1:5" s="51" customFormat="1" ht="26.25" customHeight="1" hidden="1">
      <c r="A43" s="46"/>
      <c r="B43" s="46"/>
      <c r="C43" s="54" t="s">
        <v>87</v>
      </c>
      <c r="D43" s="49"/>
      <c r="E43" s="50"/>
    </row>
    <row r="44" spans="1:5" s="51" customFormat="1" ht="26.25" customHeight="1" hidden="1">
      <c r="A44" s="46"/>
      <c r="B44" s="46"/>
      <c r="C44" s="54" t="s">
        <v>2</v>
      </c>
      <c r="D44" s="49"/>
      <c r="E44" s="50"/>
    </row>
    <row r="45" spans="1:5" s="51" customFormat="1" ht="26.25" customHeight="1" hidden="1">
      <c r="A45" s="46"/>
      <c r="B45" s="46"/>
      <c r="C45" s="54" t="s">
        <v>60</v>
      </c>
      <c r="D45" s="49"/>
      <c r="E45" s="50"/>
    </row>
    <row r="46" spans="1:5" s="51" customFormat="1" ht="26.25" customHeight="1" hidden="1">
      <c r="A46" s="46"/>
      <c r="B46" s="46"/>
      <c r="C46" s="54" t="s">
        <v>84</v>
      </c>
      <c r="D46" s="49"/>
      <c r="E46" s="50"/>
    </row>
    <row r="47" spans="1:5" s="51" customFormat="1" ht="26.25" customHeight="1" hidden="1">
      <c r="A47" s="46"/>
      <c r="B47" s="46"/>
      <c r="C47" s="54" t="s">
        <v>88</v>
      </c>
      <c r="D47" s="49"/>
      <c r="E47" s="50"/>
    </row>
    <row r="48" spans="1:5" s="51" customFormat="1" ht="26.25" customHeight="1" hidden="1">
      <c r="A48" s="46"/>
      <c r="B48" s="46"/>
      <c r="C48" s="54" t="s">
        <v>6</v>
      </c>
      <c r="D48" s="49"/>
      <c r="E48" s="50"/>
    </row>
    <row r="49" spans="1:5" s="51" customFormat="1" ht="26.25" customHeight="1" hidden="1">
      <c r="A49" s="46"/>
      <c r="B49" s="46"/>
      <c r="C49" s="54" t="s">
        <v>7</v>
      </c>
      <c r="D49" s="49"/>
      <c r="E49" s="50"/>
    </row>
    <row r="50" spans="1:5" s="51" customFormat="1" ht="26.25" customHeight="1" hidden="1">
      <c r="A50" s="46"/>
      <c r="B50" s="46"/>
      <c r="C50" s="54" t="s">
        <v>77</v>
      </c>
      <c r="D50" s="49"/>
      <c r="E50" s="50"/>
    </row>
    <row r="51" spans="1:5" s="28" customFormat="1" ht="21.75" customHeight="1">
      <c r="A51" s="22" t="s">
        <v>24</v>
      </c>
      <c r="B51" s="122" t="s">
        <v>8</v>
      </c>
      <c r="C51" s="123"/>
      <c r="D51" s="45">
        <f>SUM(D52:D70)</f>
        <v>61.2</v>
      </c>
      <c r="E51" s="27"/>
    </row>
    <row r="52" spans="1:5" s="51" customFormat="1" ht="21.75" customHeight="1" hidden="1">
      <c r="A52" s="46"/>
      <c r="B52" s="46"/>
      <c r="C52" s="145" t="s">
        <v>3</v>
      </c>
      <c r="D52" s="49"/>
      <c r="E52" s="50"/>
    </row>
    <row r="53" spans="1:5" s="51" customFormat="1" ht="21.75" customHeight="1" hidden="1">
      <c r="A53" s="46"/>
      <c r="B53" s="46"/>
      <c r="C53" s="85" t="s">
        <v>76</v>
      </c>
      <c r="D53" s="49"/>
      <c r="E53" s="50"/>
    </row>
    <row r="54" spans="1:5" s="51" customFormat="1" ht="21.75" customHeight="1" hidden="1">
      <c r="A54" s="46"/>
      <c r="B54" s="46"/>
      <c r="C54" s="85" t="s">
        <v>86</v>
      </c>
      <c r="D54" s="49"/>
      <c r="E54" s="50"/>
    </row>
    <row r="55" spans="1:5" s="51" customFormat="1" ht="21.75" customHeight="1" hidden="1">
      <c r="A55" s="46"/>
      <c r="B55" s="46"/>
      <c r="C55" s="85" t="s">
        <v>4</v>
      </c>
      <c r="D55" s="144"/>
      <c r="E55" s="50"/>
    </row>
    <row r="56" spans="1:5" s="51" customFormat="1" ht="21.75" customHeight="1" hidden="1">
      <c r="A56" s="46"/>
      <c r="B56" s="84"/>
      <c r="C56" s="85" t="s">
        <v>85</v>
      </c>
      <c r="D56" s="144"/>
      <c r="E56" s="50"/>
    </row>
    <row r="57" spans="1:5" s="51" customFormat="1" ht="21.75" customHeight="1" hidden="1">
      <c r="A57" s="46"/>
      <c r="B57" s="84"/>
      <c r="C57" s="85" t="s">
        <v>5</v>
      </c>
      <c r="D57" s="144"/>
      <c r="E57" s="50"/>
    </row>
    <row r="58" spans="1:5" s="51" customFormat="1" ht="21.75" customHeight="1" hidden="1">
      <c r="A58" s="46"/>
      <c r="B58" s="84"/>
      <c r="C58" s="85" t="s">
        <v>39</v>
      </c>
      <c r="D58" s="144"/>
      <c r="E58" s="50"/>
    </row>
    <row r="59" spans="1:5" s="51" customFormat="1" ht="21.75" customHeight="1" hidden="1">
      <c r="A59" s="46"/>
      <c r="B59" s="84"/>
      <c r="C59" s="85" t="s">
        <v>83</v>
      </c>
      <c r="D59" s="144">
        <v>61.2</v>
      </c>
      <c r="E59" s="50"/>
    </row>
    <row r="60" spans="1:5" s="51" customFormat="1" ht="21.75" customHeight="1" hidden="1">
      <c r="A60" s="46"/>
      <c r="B60" s="84"/>
      <c r="C60" s="85" t="s">
        <v>7</v>
      </c>
      <c r="D60" s="144"/>
      <c r="E60" s="50"/>
    </row>
    <row r="61" spans="1:5" s="51" customFormat="1" ht="21.75" customHeight="1" hidden="1">
      <c r="A61" s="46"/>
      <c r="B61" s="84"/>
      <c r="C61" s="85" t="s">
        <v>88</v>
      </c>
      <c r="D61" s="144"/>
      <c r="E61" s="50"/>
    </row>
    <row r="62" spans="1:5" s="51" customFormat="1" ht="21.75" customHeight="1" hidden="1">
      <c r="A62" s="46"/>
      <c r="B62" s="84"/>
      <c r="C62" s="85" t="s">
        <v>61</v>
      </c>
      <c r="D62" s="144"/>
      <c r="E62" s="50"/>
    </row>
    <row r="63" spans="1:5" s="51" customFormat="1" ht="21.75" customHeight="1" hidden="1">
      <c r="A63" s="46"/>
      <c r="B63" s="84"/>
      <c r="C63" s="85" t="s">
        <v>87</v>
      </c>
      <c r="D63" s="144"/>
      <c r="E63" s="50"/>
    </row>
    <row r="64" spans="1:5" s="51" customFormat="1" ht="21.75" customHeight="1" hidden="1">
      <c r="A64" s="46"/>
      <c r="B64" s="84"/>
      <c r="C64" s="85" t="s">
        <v>2</v>
      </c>
      <c r="D64" s="144"/>
      <c r="E64" s="50"/>
    </row>
    <row r="65" spans="1:5" s="51" customFormat="1" ht="21.75" customHeight="1" hidden="1">
      <c r="A65" s="46"/>
      <c r="B65" s="84"/>
      <c r="C65" s="85" t="s">
        <v>60</v>
      </c>
      <c r="D65" s="144"/>
      <c r="E65" s="50"/>
    </row>
    <row r="66" spans="1:5" s="51" customFormat="1" ht="21.75" customHeight="1" hidden="1">
      <c r="A66" s="46"/>
      <c r="B66" s="84"/>
      <c r="C66" s="85" t="s">
        <v>84</v>
      </c>
      <c r="D66" s="144"/>
      <c r="E66" s="50"/>
    </row>
    <row r="67" spans="1:5" s="51" customFormat="1" ht="21.75" customHeight="1" hidden="1">
      <c r="A67" s="46"/>
      <c r="B67" s="84"/>
      <c r="C67" s="85" t="s">
        <v>88</v>
      </c>
      <c r="D67" s="144"/>
      <c r="E67" s="50"/>
    </row>
    <row r="68" spans="1:5" s="51" customFormat="1" ht="21.75" customHeight="1" hidden="1">
      <c r="A68" s="46"/>
      <c r="B68" s="84"/>
      <c r="C68" s="85" t="s">
        <v>6</v>
      </c>
      <c r="D68" s="144"/>
      <c r="E68" s="50"/>
    </row>
    <row r="69" spans="1:5" s="51" customFormat="1" ht="21.75" customHeight="1" hidden="1">
      <c r="A69" s="46"/>
      <c r="B69" s="84"/>
      <c r="C69" s="85" t="s">
        <v>7</v>
      </c>
      <c r="D69" s="144"/>
      <c r="E69" s="50"/>
    </row>
    <row r="70" spans="1:5" s="51" customFormat="1" ht="21.75" customHeight="1" hidden="1">
      <c r="A70" s="46"/>
      <c r="B70" s="84"/>
      <c r="C70" s="85" t="s">
        <v>77</v>
      </c>
      <c r="D70" s="144"/>
      <c r="E70" s="50"/>
    </row>
    <row r="71" spans="1:5" s="28" customFormat="1" ht="26.25" customHeight="1">
      <c r="A71" s="22"/>
      <c r="B71" s="122" t="s">
        <v>9</v>
      </c>
      <c r="C71" s="123"/>
      <c r="D71" s="45">
        <f>SUM(D72:D88)</f>
        <v>108613.33</v>
      </c>
      <c r="E71" s="27"/>
    </row>
    <row r="72" spans="1:5" s="51" customFormat="1" ht="26.25" customHeight="1" hidden="1">
      <c r="A72" s="46"/>
      <c r="B72" s="84"/>
      <c r="C72" s="85" t="s">
        <v>3</v>
      </c>
      <c r="D72" s="144">
        <v>3561.23</v>
      </c>
      <c r="E72" s="50"/>
    </row>
    <row r="73" spans="1:5" s="51" customFormat="1" ht="26.25" customHeight="1" hidden="1">
      <c r="A73" s="46"/>
      <c r="B73" s="84"/>
      <c r="C73" s="85" t="s">
        <v>76</v>
      </c>
      <c r="D73" s="144">
        <v>149.45</v>
      </c>
      <c r="E73" s="50"/>
    </row>
    <row r="74" spans="1:5" s="51" customFormat="1" ht="26.25" customHeight="1" hidden="1">
      <c r="A74" s="46"/>
      <c r="B74" s="84"/>
      <c r="C74" s="85" t="s">
        <v>86</v>
      </c>
      <c r="D74" s="144"/>
      <c r="E74" s="50"/>
    </row>
    <row r="75" spans="1:5" s="51" customFormat="1" ht="26.25" customHeight="1" hidden="1">
      <c r="A75" s="46"/>
      <c r="B75" s="84"/>
      <c r="C75" s="85" t="s">
        <v>4</v>
      </c>
      <c r="D75" s="144">
        <v>4680.44</v>
      </c>
      <c r="E75" s="50"/>
    </row>
    <row r="76" spans="1:5" s="51" customFormat="1" ht="26.25" customHeight="1" hidden="1">
      <c r="A76" s="46"/>
      <c r="B76" s="84"/>
      <c r="C76" s="85" t="s">
        <v>85</v>
      </c>
      <c r="D76" s="144">
        <v>99703.5</v>
      </c>
      <c r="E76" s="50"/>
    </row>
    <row r="77" spans="1:5" s="51" customFormat="1" ht="26.25" customHeight="1" hidden="1">
      <c r="A77" s="46"/>
      <c r="B77" s="84"/>
      <c r="C77" s="85" t="s">
        <v>5</v>
      </c>
      <c r="D77" s="144"/>
      <c r="E77" s="50"/>
    </row>
    <row r="78" spans="1:5" s="51" customFormat="1" ht="26.25" customHeight="1" hidden="1">
      <c r="A78" s="46"/>
      <c r="B78" s="84"/>
      <c r="C78" s="85" t="s">
        <v>39</v>
      </c>
      <c r="D78" s="144"/>
      <c r="E78" s="50"/>
    </row>
    <row r="79" spans="1:5" s="51" customFormat="1" ht="26.25" customHeight="1" hidden="1">
      <c r="A79" s="46"/>
      <c r="B79" s="84"/>
      <c r="C79" s="85" t="s">
        <v>83</v>
      </c>
      <c r="D79" s="144"/>
      <c r="E79" s="50"/>
    </row>
    <row r="80" spans="1:5" s="51" customFormat="1" ht="26.25" customHeight="1" hidden="1">
      <c r="A80" s="46"/>
      <c r="B80" s="84"/>
      <c r="C80" s="85" t="s">
        <v>61</v>
      </c>
      <c r="D80" s="144"/>
      <c r="E80" s="50"/>
    </row>
    <row r="81" spans="1:5" s="51" customFormat="1" ht="26.25" customHeight="1" hidden="1">
      <c r="A81" s="46"/>
      <c r="B81" s="84"/>
      <c r="C81" s="85" t="s">
        <v>87</v>
      </c>
      <c r="D81" s="144">
        <v>518.71</v>
      </c>
      <c r="E81" s="50"/>
    </row>
    <row r="82" spans="1:5" s="51" customFormat="1" ht="26.25" customHeight="1" hidden="1">
      <c r="A82" s="46"/>
      <c r="B82" s="84"/>
      <c r="C82" s="85" t="s">
        <v>2</v>
      </c>
      <c r="D82" s="144"/>
      <c r="E82" s="50"/>
    </row>
    <row r="83" spans="1:5" s="51" customFormat="1" ht="26.25" customHeight="1" hidden="1">
      <c r="A83" s="46"/>
      <c r="B83" s="84"/>
      <c r="C83" s="85" t="s">
        <v>60</v>
      </c>
      <c r="D83" s="144"/>
      <c r="E83" s="50"/>
    </row>
    <row r="84" spans="1:5" s="51" customFormat="1" ht="26.25" customHeight="1" hidden="1">
      <c r="A84" s="46"/>
      <c r="B84" s="84"/>
      <c r="C84" s="85" t="s">
        <v>84</v>
      </c>
      <c r="D84" s="144"/>
      <c r="E84" s="50"/>
    </row>
    <row r="85" spans="1:5" s="51" customFormat="1" ht="26.25" customHeight="1" hidden="1">
      <c r="A85" s="46"/>
      <c r="B85" s="84"/>
      <c r="C85" s="85" t="s">
        <v>88</v>
      </c>
      <c r="D85" s="144"/>
      <c r="E85" s="50"/>
    </row>
    <row r="86" spans="1:5" s="51" customFormat="1" ht="26.25" customHeight="1" hidden="1">
      <c r="A86" s="46"/>
      <c r="B86" s="84"/>
      <c r="C86" s="85" t="s">
        <v>6</v>
      </c>
      <c r="D86" s="144"/>
      <c r="E86" s="50"/>
    </row>
    <row r="87" spans="1:5" s="51" customFormat="1" ht="26.25" customHeight="1" hidden="1">
      <c r="A87" s="46"/>
      <c r="B87" s="84"/>
      <c r="C87" s="85" t="s">
        <v>7</v>
      </c>
      <c r="D87" s="144"/>
      <c r="E87" s="50"/>
    </row>
    <row r="88" spans="1:5" s="51" customFormat="1" ht="26.25" customHeight="1" hidden="1">
      <c r="A88" s="46"/>
      <c r="B88" s="84"/>
      <c r="C88" s="85" t="s">
        <v>77</v>
      </c>
      <c r="D88" s="144"/>
      <c r="E88" s="50"/>
    </row>
    <row r="89" spans="1:5" s="28" customFormat="1" ht="26.25" customHeight="1" hidden="1">
      <c r="A89" s="30"/>
      <c r="B89" s="122" t="s">
        <v>10</v>
      </c>
      <c r="C89" s="123"/>
      <c r="D89" s="52">
        <f>SUM(D90:D106)</f>
        <v>0</v>
      </c>
      <c r="E89" s="27"/>
    </row>
    <row r="90" spans="1:5" s="51" customFormat="1" ht="26.25" customHeight="1" hidden="1">
      <c r="A90" s="46"/>
      <c r="B90" s="146"/>
      <c r="C90" s="145" t="s">
        <v>3</v>
      </c>
      <c r="D90" s="144"/>
      <c r="E90" s="50"/>
    </row>
    <row r="91" spans="1:5" s="51" customFormat="1" ht="26.25" customHeight="1" hidden="1">
      <c r="A91" s="46"/>
      <c r="B91" s="146"/>
      <c r="C91" s="145" t="s">
        <v>76</v>
      </c>
      <c r="D91" s="144"/>
      <c r="E91" s="50"/>
    </row>
    <row r="92" spans="1:5" s="51" customFormat="1" ht="26.25" customHeight="1" hidden="1">
      <c r="A92" s="46"/>
      <c r="B92" s="146"/>
      <c r="C92" s="145" t="s">
        <v>86</v>
      </c>
      <c r="D92" s="144"/>
      <c r="E92" s="50"/>
    </row>
    <row r="93" spans="1:5" s="51" customFormat="1" ht="26.25" customHeight="1" hidden="1">
      <c r="A93" s="46"/>
      <c r="B93" s="146"/>
      <c r="C93" s="145" t="s">
        <v>4</v>
      </c>
      <c r="D93" s="144"/>
      <c r="E93" s="50"/>
    </row>
    <row r="94" spans="1:5" s="51" customFormat="1" ht="26.25" customHeight="1" hidden="1">
      <c r="A94" s="46"/>
      <c r="B94" s="146"/>
      <c r="C94" s="145" t="s">
        <v>85</v>
      </c>
      <c r="D94" s="144"/>
      <c r="E94" s="50"/>
    </row>
    <row r="95" spans="1:5" s="51" customFormat="1" ht="26.25" customHeight="1" hidden="1">
      <c r="A95" s="46"/>
      <c r="B95" s="146"/>
      <c r="C95" s="145" t="s">
        <v>5</v>
      </c>
      <c r="D95" s="144"/>
      <c r="E95" s="50"/>
    </row>
    <row r="96" spans="1:5" s="51" customFormat="1" ht="26.25" customHeight="1" hidden="1">
      <c r="A96" s="46"/>
      <c r="B96" s="146"/>
      <c r="C96" s="145" t="s">
        <v>39</v>
      </c>
      <c r="D96" s="144"/>
      <c r="E96" s="50"/>
    </row>
    <row r="97" spans="1:5" s="51" customFormat="1" ht="26.25" customHeight="1" hidden="1">
      <c r="A97" s="46"/>
      <c r="B97" s="146"/>
      <c r="C97" s="145" t="s">
        <v>83</v>
      </c>
      <c r="D97" s="144"/>
      <c r="E97" s="50"/>
    </row>
    <row r="98" spans="1:5" s="51" customFormat="1" ht="26.25" customHeight="1" hidden="1">
      <c r="A98" s="46"/>
      <c r="B98" s="146"/>
      <c r="C98" s="145" t="s">
        <v>61</v>
      </c>
      <c r="D98" s="144"/>
      <c r="E98" s="50"/>
    </row>
    <row r="99" spans="1:5" s="51" customFormat="1" ht="26.25" customHeight="1" hidden="1">
      <c r="A99" s="46"/>
      <c r="B99" s="146"/>
      <c r="C99" s="145" t="s">
        <v>87</v>
      </c>
      <c r="D99" s="144"/>
      <c r="E99" s="50"/>
    </row>
    <row r="100" spans="1:5" s="51" customFormat="1" ht="26.25" customHeight="1" hidden="1">
      <c r="A100" s="46"/>
      <c r="B100" s="146"/>
      <c r="C100" s="145" t="s">
        <v>2</v>
      </c>
      <c r="D100" s="144"/>
      <c r="E100" s="50"/>
    </row>
    <row r="101" spans="1:5" s="51" customFormat="1" ht="26.25" customHeight="1" hidden="1">
      <c r="A101" s="46"/>
      <c r="B101" s="146"/>
      <c r="C101" s="145" t="s">
        <v>60</v>
      </c>
      <c r="D101" s="144"/>
      <c r="E101" s="50"/>
    </row>
    <row r="102" spans="1:5" s="51" customFormat="1" ht="26.25" customHeight="1" hidden="1">
      <c r="A102" s="46"/>
      <c r="B102" s="146"/>
      <c r="C102" s="145" t="s">
        <v>84</v>
      </c>
      <c r="D102" s="144"/>
      <c r="E102" s="50"/>
    </row>
    <row r="103" spans="1:5" s="51" customFormat="1" ht="26.25" customHeight="1" hidden="1">
      <c r="A103" s="46"/>
      <c r="B103" s="146"/>
      <c r="C103" s="145" t="s">
        <v>88</v>
      </c>
      <c r="D103" s="144"/>
      <c r="E103" s="50"/>
    </row>
    <row r="104" spans="1:5" s="51" customFormat="1" ht="26.25" customHeight="1" hidden="1">
      <c r="A104" s="46"/>
      <c r="B104" s="146"/>
      <c r="C104" s="145" t="s">
        <v>6</v>
      </c>
      <c r="D104" s="144"/>
      <c r="E104" s="50"/>
    </row>
    <row r="105" spans="1:5" s="51" customFormat="1" ht="26.25" customHeight="1" hidden="1">
      <c r="A105" s="46"/>
      <c r="B105" s="146"/>
      <c r="C105" s="145" t="s">
        <v>7</v>
      </c>
      <c r="D105" s="144"/>
      <c r="E105" s="50"/>
    </row>
    <row r="106" spans="1:5" s="51" customFormat="1" ht="26.25" customHeight="1" hidden="1">
      <c r="A106" s="46"/>
      <c r="B106" s="146"/>
      <c r="C106" s="145" t="s">
        <v>77</v>
      </c>
      <c r="D106" s="144"/>
      <c r="E106" s="50"/>
    </row>
    <row r="107" spans="1:8" s="28" customFormat="1" ht="26.25" customHeight="1" hidden="1">
      <c r="A107" s="22"/>
      <c r="B107" s="122" t="s">
        <v>0</v>
      </c>
      <c r="C107" s="123"/>
      <c r="D107" s="52">
        <f>SUM(D108:D124)</f>
        <v>0</v>
      </c>
      <c r="E107" s="27"/>
      <c r="G107" s="32"/>
      <c r="H107" s="32"/>
    </row>
    <row r="108" spans="1:5" s="51" customFormat="1" ht="26.25" customHeight="1" hidden="1">
      <c r="A108" s="46"/>
      <c r="B108" s="146"/>
      <c r="C108" s="145" t="s">
        <v>3</v>
      </c>
      <c r="D108" s="144"/>
      <c r="E108" s="50"/>
    </row>
    <row r="109" spans="1:5" s="51" customFormat="1" ht="26.25" customHeight="1" hidden="1">
      <c r="A109" s="46"/>
      <c r="B109" s="146"/>
      <c r="C109" s="145" t="s">
        <v>76</v>
      </c>
      <c r="D109" s="144"/>
      <c r="E109" s="50"/>
    </row>
    <row r="110" spans="1:5" s="51" customFormat="1" ht="26.25" customHeight="1" hidden="1">
      <c r="A110" s="46"/>
      <c r="B110" s="146"/>
      <c r="C110" s="145" t="s">
        <v>86</v>
      </c>
      <c r="D110" s="144"/>
      <c r="E110" s="50"/>
    </row>
    <row r="111" spans="1:5" s="51" customFormat="1" ht="26.25" customHeight="1" hidden="1">
      <c r="A111" s="46"/>
      <c r="B111" s="146"/>
      <c r="C111" s="145" t="s">
        <v>4</v>
      </c>
      <c r="D111" s="144"/>
      <c r="E111" s="50"/>
    </row>
    <row r="112" spans="1:5" s="51" customFormat="1" ht="26.25" customHeight="1" hidden="1">
      <c r="A112" s="46"/>
      <c r="B112" s="146"/>
      <c r="C112" s="145" t="s">
        <v>85</v>
      </c>
      <c r="D112" s="144"/>
      <c r="E112" s="50"/>
    </row>
    <row r="113" spans="1:5" s="51" customFormat="1" ht="26.25" customHeight="1" hidden="1">
      <c r="A113" s="46"/>
      <c r="B113" s="146"/>
      <c r="C113" s="145" t="s">
        <v>5</v>
      </c>
      <c r="D113" s="144"/>
      <c r="E113" s="50"/>
    </row>
    <row r="114" spans="1:5" s="51" customFormat="1" ht="26.25" customHeight="1" hidden="1">
      <c r="A114" s="46"/>
      <c r="B114" s="146"/>
      <c r="C114" s="145" t="s">
        <v>39</v>
      </c>
      <c r="D114" s="144"/>
      <c r="E114" s="50"/>
    </row>
    <row r="115" spans="1:5" s="51" customFormat="1" ht="26.25" customHeight="1" hidden="1">
      <c r="A115" s="46"/>
      <c r="B115" s="146"/>
      <c r="C115" s="145" t="s">
        <v>83</v>
      </c>
      <c r="D115" s="144"/>
      <c r="E115" s="50"/>
    </row>
    <row r="116" spans="1:5" s="51" customFormat="1" ht="26.25" customHeight="1" hidden="1">
      <c r="A116" s="46"/>
      <c r="B116" s="146"/>
      <c r="C116" s="145" t="s">
        <v>61</v>
      </c>
      <c r="D116" s="144"/>
      <c r="E116" s="50"/>
    </row>
    <row r="117" spans="1:5" s="51" customFormat="1" ht="26.25" customHeight="1" hidden="1">
      <c r="A117" s="46"/>
      <c r="B117" s="146"/>
      <c r="C117" s="145" t="s">
        <v>87</v>
      </c>
      <c r="D117" s="144"/>
      <c r="E117" s="50"/>
    </row>
    <row r="118" spans="1:5" s="51" customFormat="1" ht="26.25" customHeight="1" hidden="1">
      <c r="A118" s="46"/>
      <c r="B118" s="146"/>
      <c r="C118" s="145" t="s">
        <v>2</v>
      </c>
      <c r="D118" s="144"/>
      <c r="E118" s="50"/>
    </row>
    <row r="119" spans="1:5" s="51" customFormat="1" ht="26.25" customHeight="1" hidden="1">
      <c r="A119" s="46"/>
      <c r="B119" s="146"/>
      <c r="C119" s="145" t="s">
        <v>60</v>
      </c>
      <c r="D119" s="144"/>
      <c r="E119" s="50"/>
    </row>
    <row r="120" spans="1:5" s="51" customFormat="1" ht="26.25" customHeight="1" hidden="1">
      <c r="A120" s="46"/>
      <c r="B120" s="146"/>
      <c r="C120" s="145" t="s">
        <v>84</v>
      </c>
      <c r="D120" s="144"/>
      <c r="E120" s="50"/>
    </row>
    <row r="121" spans="1:5" s="51" customFormat="1" ht="26.25" customHeight="1" hidden="1">
      <c r="A121" s="46"/>
      <c r="B121" s="146"/>
      <c r="C121" s="145" t="s">
        <v>88</v>
      </c>
      <c r="D121" s="144"/>
      <c r="E121" s="50"/>
    </row>
    <row r="122" spans="1:5" s="51" customFormat="1" ht="26.25" customHeight="1" hidden="1">
      <c r="A122" s="46"/>
      <c r="B122" s="146"/>
      <c r="C122" s="145" t="s">
        <v>6</v>
      </c>
      <c r="D122" s="144"/>
      <c r="E122" s="50"/>
    </row>
    <row r="123" spans="1:5" s="51" customFormat="1" ht="26.25" customHeight="1" hidden="1">
      <c r="A123" s="46"/>
      <c r="B123" s="146"/>
      <c r="C123" s="145" t="s">
        <v>7</v>
      </c>
      <c r="D123" s="144"/>
      <c r="E123" s="50"/>
    </row>
    <row r="124" spans="1:5" s="51" customFormat="1" ht="26.25" customHeight="1" hidden="1">
      <c r="A124" s="46"/>
      <c r="B124" s="47"/>
      <c r="C124" s="48" t="s">
        <v>77</v>
      </c>
      <c r="D124" s="49"/>
      <c r="E124" s="50"/>
    </row>
    <row r="125" spans="1:5" s="28" customFormat="1" ht="26.25" customHeight="1" hidden="1">
      <c r="A125" s="24" t="s">
        <v>72</v>
      </c>
      <c r="B125" s="81" t="s">
        <v>1</v>
      </c>
      <c r="C125" s="80"/>
      <c r="D125" s="42"/>
      <c r="E125" s="27"/>
    </row>
    <row r="126" spans="1:5" s="34" customFormat="1" ht="26.25" customHeight="1" hidden="1">
      <c r="A126" s="22"/>
      <c r="B126" s="81"/>
      <c r="C126" s="80"/>
      <c r="D126" s="42"/>
      <c r="E126" s="33"/>
    </row>
    <row r="127" spans="1:5" s="34" customFormat="1" ht="26.25" customHeight="1" hidden="1">
      <c r="A127" s="22"/>
      <c r="B127" s="81"/>
      <c r="C127" s="80"/>
      <c r="D127" s="42"/>
      <c r="E127" s="33"/>
    </row>
    <row r="128" spans="1:5" s="34" customFormat="1" ht="26.25" customHeight="1">
      <c r="A128" s="61" t="s">
        <v>21</v>
      </c>
      <c r="B128" s="98" t="s">
        <v>73</v>
      </c>
      <c r="C128" s="99"/>
      <c r="D128" s="62">
        <f>SUM(D129:D150)</f>
        <v>455155.44000000006</v>
      </c>
      <c r="E128" s="33"/>
    </row>
    <row r="129" spans="1:5" s="78" customFormat="1" ht="19.5">
      <c r="A129" s="124" t="s">
        <v>98</v>
      </c>
      <c r="B129" s="121" t="s">
        <v>99</v>
      </c>
      <c r="C129" s="121"/>
      <c r="D129" s="79">
        <f>6200+7000</f>
        <v>13200</v>
      </c>
      <c r="E129" s="77"/>
    </row>
    <row r="130" spans="1:5" s="78" customFormat="1" ht="19.5">
      <c r="A130" s="147"/>
      <c r="B130" s="119" t="s">
        <v>100</v>
      </c>
      <c r="C130" s="127"/>
      <c r="D130" s="79">
        <v>1800</v>
      </c>
      <c r="E130" s="77"/>
    </row>
    <row r="131" spans="1:5" s="78" customFormat="1" ht="19.5">
      <c r="A131" s="147"/>
      <c r="B131" s="119" t="s">
        <v>101</v>
      </c>
      <c r="C131" s="127"/>
      <c r="D131" s="79">
        <v>2000</v>
      </c>
      <c r="E131" s="77"/>
    </row>
    <row r="132" spans="1:5" s="78" customFormat="1" ht="19.5">
      <c r="A132" s="125"/>
      <c r="B132" s="119" t="s">
        <v>102</v>
      </c>
      <c r="C132" s="127"/>
      <c r="D132" s="79">
        <v>2000</v>
      </c>
      <c r="E132" s="77"/>
    </row>
    <row r="133" spans="1:5" s="78" customFormat="1" ht="19.5">
      <c r="A133" s="126"/>
      <c r="B133" s="119" t="s">
        <v>103</v>
      </c>
      <c r="C133" s="120"/>
      <c r="D133" s="79">
        <v>140</v>
      </c>
      <c r="E133" s="77"/>
    </row>
    <row r="134" spans="1:5" s="78" customFormat="1" ht="18.75" customHeight="1">
      <c r="A134" s="148" t="s">
        <v>2</v>
      </c>
      <c r="B134" s="119" t="s">
        <v>104</v>
      </c>
      <c r="C134" s="120"/>
      <c r="D134" s="79">
        <v>238</v>
      </c>
      <c r="E134" s="77"/>
    </row>
    <row r="135" spans="1:5" s="34" customFormat="1" ht="1.5" customHeight="1">
      <c r="A135" s="149"/>
      <c r="B135" s="121"/>
      <c r="C135" s="121"/>
      <c r="D135" s="31"/>
      <c r="E135" s="35"/>
    </row>
    <row r="136" spans="1:5" s="34" customFormat="1" ht="21" customHeight="1">
      <c r="A136" s="118" t="s">
        <v>78</v>
      </c>
      <c r="B136" s="119" t="s">
        <v>105</v>
      </c>
      <c r="C136" s="127"/>
      <c r="D136" s="31">
        <v>389.94</v>
      </c>
      <c r="E136" s="35"/>
    </row>
    <row r="137" spans="1:5" s="34" customFormat="1" ht="21" customHeight="1">
      <c r="A137" s="118"/>
      <c r="B137" s="119" t="s">
        <v>106</v>
      </c>
      <c r="C137" s="127"/>
      <c r="D137" s="31">
        <f>6259.07+3000+29533+56639</f>
        <v>95431.07</v>
      </c>
      <c r="E137" s="35"/>
    </row>
    <row r="138" spans="1:5" s="34" customFormat="1" ht="21" customHeight="1">
      <c r="A138" s="118"/>
      <c r="B138" s="119" t="s">
        <v>107</v>
      </c>
      <c r="C138" s="127"/>
      <c r="D138" s="31">
        <v>3225</v>
      </c>
      <c r="E138" s="35"/>
    </row>
    <row r="139" spans="1:5" s="34" customFormat="1" ht="21" customHeight="1">
      <c r="A139" s="118"/>
      <c r="B139" s="119" t="s">
        <v>108</v>
      </c>
      <c r="C139" s="127"/>
      <c r="D139" s="31">
        <v>2500</v>
      </c>
      <c r="E139" s="35"/>
    </row>
    <row r="140" spans="1:5" s="34" customFormat="1" ht="21" customHeight="1">
      <c r="A140" s="118"/>
      <c r="B140" s="119" t="s">
        <v>109</v>
      </c>
      <c r="C140" s="127"/>
      <c r="D140" s="31">
        <v>390.83</v>
      </c>
      <c r="E140" s="35"/>
    </row>
    <row r="141" spans="1:5" s="34" customFormat="1" ht="21" customHeight="1">
      <c r="A141" s="118"/>
      <c r="B141" s="119" t="s">
        <v>110</v>
      </c>
      <c r="C141" s="127"/>
      <c r="D141" s="31">
        <v>250</v>
      </c>
      <c r="E141" s="35"/>
    </row>
    <row r="142" spans="1:5" s="34" customFormat="1" ht="21" customHeight="1">
      <c r="A142" s="118"/>
      <c r="B142" s="119" t="s">
        <v>111</v>
      </c>
      <c r="C142" s="127"/>
      <c r="D142" s="31">
        <v>2880</v>
      </c>
      <c r="E142" s="35"/>
    </row>
    <row r="143" spans="1:5" s="34" customFormat="1" ht="25.5" customHeight="1">
      <c r="A143" s="118"/>
      <c r="B143" s="121" t="s">
        <v>112</v>
      </c>
      <c r="C143" s="121"/>
      <c r="D143" s="31">
        <v>5970</v>
      </c>
      <c r="E143" s="35"/>
    </row>
    <row r="144" spans="1:5" s="34" customFormat="1" ht="21" customHeight="1">
      <c r="A144" s="55" t="s">
        <v>61</v>
      </c>
      <c r="B144" s="121" t="s">
        <v>113</v>
      </c>
      <c r="C144" s="121"/>
      <c r="D144" s="31">
        <v>4296</v>
      </c>
      <c r="E144" s="35"/>
    </row>
    <row r="145" spans="1:5" s="34" customFormat="1" ht="21" customHeight="1">
      <c r="A145" s="55" t="s">
        <v>85</v>
      </c>
      <c r="B145" s="114" t="s">
        <v>114</v>
      </c>
      <c r="C145" s="115"/>
      <c r="D145" s="31">
        <v>215000</v>
      </c>
      <c r="E145" s="35"/>
    </row>
    <row r="146" spans="1:5" s="34" customFormat="1" ht="22.5" customHeight="1">
      <c r="A146" s="22" t="s">
        <v>115</v>
      </c>
      <c r="B146" s="132" t="s">
        <v>116</v>
      </c>
      <c r="C146" s="133"/>
      <c r="D146" s="31">
        <v>75179.21</v>
      </c>
      <c r="E146" s="35"/>
    </row>
    <row r="147" spans="1:5" s="34" customFormat="1" ht="18.75" customHeight="1" thickBot="1">
      <c r="A147" s="30"/>
      <c r="B147" s="132" t="s">
        <v>117</v>
      </c>
      <c r="C147" s="133"/>
      <c r="D147" s="76">
        <v>3867.5</v>
      </c>
      <c r="E147" s="35"/>
    </row>
    <row r="148" spans="1:5" s="34" customFormat="1" ht="0.75" customHeight="1">
      <c r="A148" s="30"/>
      <c r="B148" s="150"/>
      <c r="C148" s="151"/>
      <c r="D148" s="152"/>
      <c r="E148" s="35"/>
    </row>
    <row r="149" spans="1:5" s="34" customFormat="1" ht="21" customHeight="1" thickBot="1">
      <c r="A149" s="30"/>
      <c r="B149" s="102" t="s">
        <v>118</v>
      </c>
      <c r="C149" s="103"/>
      <c r="D149" s="153">
        <v>26007.89</v>
      </c>
      <c r="E149" s="35"/>
    </row>
    <row r="150" spans="1:5" s="34" customFormat="1" ht="21" customHeight="1">
      <c r="A150" s="30"/>
      <c r="B150" s="154" t="s">
        <v>119</v>
      </c>
      <c r="C150" s="155"/>
      <c r="D150" s="152">
        <v>390</v>
      </c>
      <c r="E150" s="35"/>
    </row>
    <row r="151" spans="1:6" s="34" customFormat="1" ht="21" customHeight="1">
      <c r="A151" s="63"/>
      <c r="B151" s="98" t="s">
        <v>18</v>
      </c>
      <c r="C151" s="99"/>
      <c r="D151" s="64">
        <f>D10+D128</f>
        <v>679880.4600000001</v>
      </c>
      <c r="E151" s="35"/>
      <c r="F151" s="36"/>
    </row>
    <row r="152" spans="1:5" s="34" customFormat="1" ht="21" customHeight="1">
      <c r="A152" s="65"/>
      <c r="B152" s="128" t="s">
        <v>74</v>
      </c>
      <c r="C152" s="129"/>
      <c r="D152" s="66">
        <f>SUM(D153:D157)</f>
        <v>187434.9</v>
      </c>
      <c r="E152" s="35"/>
    </row>
    <row r="153" spans="1:5" s="34" customFormat="1" ht="57.75" customHeight="1">
      <c r="A153" s="22" t="s">
        <v>115</v>
      </c>
      <c r="B153" s="132" t="s">
        <v>120</v>
      </c>
      <c r="C153" s="133"/>
      <c r="D153" s="53">
        <v>187434.9</v>
      </c>
      <c r="E153" s="35"/>
    </row>
    <row r="154" spans="1:5" s="34" customFormat="1" ht="56.25" customHeight="1" hidden="1">
      <c r="A154" s="22"/>
      <c r="B154" s="132"/>
      <c r="C154" s="133"/>
      <c r="D154" s="53"/>
      <c r="E154" s="35"/>
    </row>
    <row r="155" spans="4:5" s="34" customFormat="1" ht="66.75" customHeight="1" hidden="1">
      <c r="D155" s="53"/>
      <c r="E155" s="35"/>
    </row>
    <row r="156" spans="1:5" s="34" customFormat="1" ht="21" customHeight="1" hidden="1">
      <c r="A156" s="22"/>
      <c r="B156" s="102"/>
      <c r="C156" s="103"/>
      <c r="D156" s="53"/>
      <c r="E156" s="38"/>
    </row>
    <row r="157" spans="1:5" s="34" customFormat="1" ht="21" customHeight="1" hidden="1">
      <c r="A157" s="22"/>
      <c r="B157" s="102"/>
      <c r="C157" s="103"/>
      <c r="D157" s="53"/>
      <c r="E157" s="38"/>
    </row>
    <row r="158" spans="1:5" s="34" customFormat="1" ht="21" customHeight="1">
      <c r="A158" s="65"/>
      <c r="B158" s="128" t="s">
        <v>75</v>
      </c>
      <c r="C158" s="129"/>
      <c r="D158" s="67">
        <f>D151+D152</f>
        <v>867315.3600000001</v>
      </c>
      <c r="E158" s="21"/>
    </row>
    <row r="159" spans="1:4" ht="21" customHeight="1">
      <c r="A159" s="73"/>
      <c r="B159" s="140" t="s">
        <v>79</v>
      </c>
      <c r="C159" s="140"/>
      <c r="D159" s="74">
        <f>SUM(D160:D168)</f>
        <v>25578</v>
      </c>
    </row>
    <row r="160" spans="1:5" s="34" customFormat="1" ht="71.25" customHeight="1">
      <c r="A160" s="22" t="s">
        <v>115</v>
      </c>
      <c r="B160" s="142" t="s">
        <v>121</v>
      </c>
      <c r="C160" s="143"/>
      <c r="D160" s="31">
        <v>25578</v>
      </c>
      <c r="E160" s="35"/>
    </row>
    <row r="161" spans="1:5" s="71" customFormat="1" ht="21" customHeight="1">
      <c r="A161" s="41"/>
      <c r="B161" s="142"/>
      <c r="C161" s="143"/>
      <c r="D161" s="44"/>
      <c r="E161" s="72"/>
    </row>
    <row r="162" spans="1:5" s="71" customFormat="1" ht="21" customHeight="1">
      <c r="A162" s="41"/>
      <c r="B162" s="141"/>
      <c r="C162" s="141"/>
      <c r="D162" s="75"/>
      <c r="E162" s="72"/>
    </row>
    <row r="163" spans="1:5" s="71" customFormat="1" ht="21" customHeight="1">
      <c r="A163" s="41"/>
      <c r="B163" s="130"/>
      <c r="C163" s="131"/>
      <c r="D163" s="44"/>
      <c r="E163" s="72"/>
    </row>
    <row r="164" spans="1:4" ht="21" customHeight="1">
      <c r="A164" s="23"/>
      <c r="B164" s="130"/>
      <c r="C164" s="131"/>
      <c r="D164" s="37"/>
    </row>
    <row r="165" spans="1:8" s="39" customFormat="1" ht="21" customHeight="1">
      <c r="A165" s="23"/>
      <c r="B165" s="130"/>
      <c r="C165" s="131"/>
      <c r="D165" s="37"/>
      <c r="F165" s="25"/>
      <c r="G165" s="25"/>
      <c r="H165" s="25"/>
    </row>
    <row r="166" spans="1:8" s="39" customFormat="1" ht="21" customHeight="1">
      <c r="A166" s="23"/>
      <c r="B166" s="130"/>
      <c r="C166" s="131"/>
      <c r="D166" s="37"/>
      <c r="F166" s="25"/>
      <c r="G166" s="25"/>
      <c r="H166" s="25"/>
    </row>
    <row r="167" spans="1:8" s="39" customFormat="1" ht="21" customHeight="1">
      <c r="A167" s="23"/>
      <c r="B167" s="130"/>
      <c r="C167" s="131"/>
      <c r="D167" s="37"/>
      <c r="F167" s="25"/>
      <c r="G167" s="25"/>
      <c r="H167" s="25"/>
    </row>
    <row r="168" spans="1:8" s="39" customFormat="1" ht="21" customHeight="1">
      <c r="A168" s="23"/>
      <c r="B168" s="130"/>
      <c r="C168" s="131"/>
      <c r="D168" s="37"/>
      <c r="F168" s="25"/>
      <c r="G168" s="25"/>
      <c r="H168" s="25"/>
    </row>
    <row r="169" spans="1:8" s="39" customFormat="1" ht="17.25" customHeight="1">
      <c r="A169" s="23"/>
      <c r="B169" s="138"/>
      <c r="C169" s="139"/>
      <c r="D169" s="37"/>
      <c r="F169" s="25"/>
      <c r="G169" s="25"/>
      <c r="H169" s="25"/>
    </row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</sheetData>
  <sheetProtection/>
  <mergeCells count="61">
    <mergeCell ref="B168:C168"/>
    <mergeCell ref="B169:C169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49:C149"/>
    <mergeCell ref="B150:C150"/>
    <mergeCell ref="B151:C151"/>
    <mergeCell ref="B152:C152"/>
    <mergeCell ref="B153:C153"/>
    <mergeCell ref="B154:C154"/>
    <mergeCell ref="B142:C142"/>
    <mergeCell ref="B143:C143"/>
    <mergeCell ref="B144:C144"/>
    <mergeCell ref="B145:C145"/>
    <mergeCell ref="B146:C146"/>
    <mergeCell ref="B147:C147"/>
    <mergeCell ref="A134:A135"/>
    <mergeCell ref="B134:C134"/>
    <mergeCell ref="B135:C135"/>
    <mergeCell ref="A136:A143"/>
    <mergeCell ref="B136:C136"/>
    <mergeCell ref="B137:C137"/>
    <mergeCell ref="B138:C138"/>
    <mergeCell ref="B139:C139"/>
    <mergeCell ref="B140:C140"/>
    <mergeCell ref="B141:C141"/>
    <mergeCell ref="B128:C128"/>
    <mergeCell ref="A129:A133"/>
    <mergeCell ref="B129:C129"/>
    <mergeCell ref="B130:C130"/>
    <mergeCell ref="B131:C131"/>
    <mergeCell ref="B132:C132"/>
    <mergeCell ref="B133:C133"/>
    <mergeCell ref="B32:C32"/>
    <mergeCell ref="B33:C33"/>
    <mergeCell ref="B51:C51"/>
    <mergeCell ref="B71:C71"/>
    <mergeCell ref="B89:C89"/>
    <mergeCell ref="B107:C107"/>
    <mergeCell ref="A9:D9"/>
    <mergeCell ref="B10:C10"/>
    <mergeCell ref="B11:C11"/>
    <mergeCell ref="B29:C29"/>
    <mergeCell ref="B30:C30"/>
    <mergeCell ref="B31:C31"/>
    <mergeCell ref="A1:E1"/>
    <mergeCell ref="A2:D2"/>
    <mergeCell ref="A4:C4"/>
    <mergeCell ref="A5:C5"/>
    <mergeCell ref="A6:C6"/>
    <mergeCell ref="A7:C7"/>
  </mergeCells>
  <printOptions horizontalCentered="1"/>
  <pageMargins left="0.57" right="0.1968503937007874" top="0.4330708661417323" bottom="0.2" header="0.31496062992125984" footer="0.25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4"/>
  <sheetViews>
    <sheetView view="pageBreakPreview" zoomScaleSheetLayoutView="100" zoomScalePageLayoutView="0" workbookViewId="0" topLeftCell="A125">
      <selection activeCell="A155" sqref="A155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40" customWidth="1"/>
    <col min="5" max="5" width="8.8515625" style="39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0.25" customHeight="1">
      <c r="A1" s="104" t="s">
        <v>122</v>
      </c>
      <c r="B1" s="104"/>
      <c r="C1" s="104"/>
      <c r="D1" s="104"/>
      <c r="E1" s="104"/>
    </row>
    <row r="2" spans="1:5" ht="20.25" customHeight="1" hidden="1">
      <c r="A2" s="105" t="s">
        <v>123</v>
      </c>
      <c r="B2" s="105"/>
      <c r="C2" s="105"/>
      <c r="D2" s="106"/>
      <c r="E2" s="26"/>
    </row>
    <row r="3" spans="1:5" ht="20.25" customHeight="1">
      <c r="A3" s="56"/>
      <c r="B3" s="56"/>
      <c r="C3" s="56"/>
      <c r="D3" s="58" t="s">
        <v>23</v>
      </c>
      <c r="E3" s="26"/>
    </row>
    <row r="4" spans="1:5" ht="23.25" customHeight="1">
      <c r="A4" s="107" t="s">
        <v>95</v>
      </c>
      <c r="B4" s="108"/>
      <c r="C4" s="109"/>
      <c r="D4" s="60">
        <f>D5+D6+D7</f>
        <v>2173576.57</v>
      </c>
      <c r="E4" s="26"/>
    </row>
    <row r="5" spans="1:5" ht="23.25" customHeight="1">
      <c r="A5" s="110" t="s">
        <v>80</v>
      </c>
      <c r="B5" s="111"/>
      <c r="C5" s="112"/>
      <c r="D5" s="57">
        <v>214724.58</v>
      </c>
      <c r="E5" s="26"/>
    </row>
    <row r="6" spans="1:5" ht="23.25" customHeight="1">
      <c r="A6" s="110" t="s">
        <v>81</v>
      </c>
      <c r="B6" s="111"/>
      <c r="C6" s="112"/>
      <c r="D6" s="68">
        <v>126.99</v>
      </c>
      <c r="E6" s="26"/>
    </row>
    <row r="7" spans="1:5" ht="23.25" customHeight="1">
      <c r="A7" s="113" t="s">
        <v>82</v>
      </c>
      <c r="B7" s="113"/>
      <c r="C7" s="113"/>
      <c r="D7" s="57">
        <v>1958725</v>
      </c>
      <c r="E7" s="26"/>
    </row>
    <row r="8" spans="1:5" ht="23.25" customHeight="1">
      <c r="A8" s="69"/>
      <c r="B8" s="70"/>
      <c r="C8" s="70"/>
      <c r="D8" s="68"/>
      <c r="E8" s="26"/>
    </row>
    <row r="9" spans="1:5" s="28" customFormat="1" ht="23.25" customHeight="1">
      <c r="A9" s="95" t="s">
        <v>92</v>
      </c>
      <c r="B9" s="96"/>
      <c r="C9" s="96"/>
      <c r="D9" s="97"/>
      <c r="E9" s="27"/>
    </row>
    <row r="10" spans="1:5" s="28" customFormat="1" ht="25.5" customHeight="1">
      <c r="A10" s="59" t="s">
        <v>69</v>
      </c>
      <c r="B10" s="98" t="s">
        <v>70</v>
      </c>
      <c r="C10" s="99"/>
      <c r="D10" s="60">
        <f>D11+D29+D30+D33++D51+D71+D89+D107+D125+D126+D127+D31+D32</f>
        <v>446558.83999999997</v>
      </c>
      <c r="E10" s="27"/>
    </row>
    <row r="11" spans="1:5" s="28" customFormat="1" ht="18.75" customHeight="1">
      <c r="A11" s="43" t="s">
        <v>71</v>
      </c>
      <c r="B11" s="116" t="s">
        <v>96</v>
      </c>
      <c r="C11" s="117"/>
      <c r="D11" s="45">
        <f>SUM(D12:D28)</f>
        <v>55288.4</v>
      </c>
      <c r="E11" s="27"/>
    </row>
    <row r="12" spans="1:5" s="51" customFormat="1" ht="19.5" customHeight="1" hidden="1">
      <c r="A12" s="46"/>
      <c r="B12" s="47"/>
      <c r="C12" s="90" t="s">
        <v>3</v>
      </c>
      <c r="D12" s="144"/>
      <c r="E12" s="50"/>
    </row>
    <row r="13" spans="1:5" s="51" customFormat="1" ht="19.5" customHeight="1" hidden="1">
      <c r="A13" s="46"/>
      <c r="B13" s="47"/>
      <c r="C13" s="90" t="s">
        <v>76</v>
      </c>
      <c r="D13" s="144"/>
      <c r="E13" s="50"/>
    </row>
    <row r="14" spans="1:5" s="51" customFormat="1" ht="19.5" customHeight="1" hidden="1">
      <c r="A14" s="46"/>
      <c r="B14" s="47"/>
      <c r="C14" s="90" t="s">
        <v>86</v>
      </c>
      <c r="D14" s="144"/>
      <c r="E14" s="50"/>
    </row>
    <row r="15" spans="1:5" s="51" customFormat="1" ht="19.5" customHeight="1" hidden="1">
      <c r="A15" s="46"/>
      <c r="B15" s="47"/>
      <c r="C15" s="90" t="s">
        <v>4</v>
      </c>
      <c r="D15" s="144"/>
      <c r="E15" s="50"/>
    </row>
    <row r="16" spans="1:5" s="51" customFormat="1" ht="19.5" customHeight="1" hidden="1">
      <c r="A16" s="46"/>
      <c r="B16" s="47"/>
      <c r="C16" s="90" t="s">
        <v>85</v>
      </c>
      <c r="D16" s="144"/>
      <c r="E16" s="50"/>
    </row>
    <row r="17" spans="1:5" s="51" customFormat="1" ht="19.5" customHeight="1" hidden="1">
      <c r="A17" s="46"/>
      <c r="B17" s="47"/>
      <c r="C17" s="90" t="s">
        <v>5</v>
      </c>
      <c r="D17" s="144"/>
      <c r="E17" s="50"/>
    </row>
    <row r="18" spans="1:5" s="51" customFormat="1" ht="19.5" customHeight="1" hidden="1">
      <c r="A18" s="46"/>
      <c r="B18" s="47"/>
      <c r="C18" s="90" t="s">
        <v>39</v>
      </c>
      <c r="D18" s="144"/>
      <c r="E18" s="50"/>
    </row>
    <row r="19" spans="1:5" s="51" customFormat="1" ht="19.5" customHeight="1" hidden="1">
      <c r="A19" s="46"/>
      <c r="B19" s="47"/>
      <c r="C19" s="90" t="s">
        <v>83</v>
      </c>
      <c r="D19" s="144">
        <f>16538.4</f>
        <v>16538.4</v>
      </c>
      <c r="E19" s="50"/>
    </row>
    <row r="20" spans="1:5" s="51" customFormat="1" ht="19.5" customHeight="1" hidden="1">
      <c r="A20" s="46"/>
      <c r="B20" s="47"/>
      <c r="C20" s="90" t="s">
        <v>11</v>
      </c>
      <c r="D20" s="144"/>
      <c r="E20" s="50"/>
    </row>
    <row r="21" spans="1:5" s="51" customFormat="1" ht="19.5" customHeight="1" hidden="1">
      <c r="A21" s="46"/>
      <c r="B21" s="47"/>
      <c r="C21" s="90" t="s">
        <v>87</v>
      </c>
      <c r="D21" s="144"/>
      <c r="E21" s="50"/>
    </row>
    <row r="22" spans="1:5" s="51" customFormat="1" ht="19.5" customHeight="1" hidden="1">
      <c r="A22" s="46"/>
      <c r="B22" s="47"/>
      <c r="C22" s="90" t="s">
        <v>2</v>
      </c>
      <c r="D22" s="144"/>
      <c r="E22" s="50"/>
    </row>
    <row r="23" spans="1:5" s="51" customFormat="1" ht="19.5" customHeight="1" hidden="1">
      <c r="A23" s="46"/>
      <c r="B23" s="47"/>
      <c r="C23" s="90" t="s">
        <v>60</v>
      </c>
      <c r="D23" s="144">
        <v>38750</v>
      </c>
      <c r="E23" s="50"/>
    </row>
    <row r="24" spans="1:5" s="51" customFormat="1" ht="19.5" customHeight="1" hidden="1">
      <c r="A24" s="46"/>
      <c r="B24" s="47"/>
      <c r="C24" s="90" t="s">
        <v>84</v>
      </c>
      <c r="D24" s="144"/>
      <c r="E24" s="50"/>
    </row>
    <row r="25" spans="1:5" s="51" customFormat="1" ht="19.5" customHeight="1" hidden="1">
      <c r="A25" s="46"/>
      <c r="B25" s="47"/>
      <c r="C25" s="90" t="s">
        <v>88</v>
      </c>
      <c r="D25" s="144"/>
      <c r="E25" s="50"/>
    </row>
    <row r="26" spans="1:5" s="51" customFormat="1" ht="19.5" customHeight="1" hidden="1">
      <c r="A26" s="46"/>
      <c r="B26" s="47"/>
      <c r="C26" s="90" t="s">
        <v>6</v>
      </c>
      <c r="D26" s="144"/>
      <c r="E26" s="50"/>
    </row>
    <row r="27" spans="1:5" s="51" customFormat="1" ht="19.5" customHeight="1" hidden="1">
      <c r="A27" s="46"/>
      <c r="B27" s="47"/>
      <c r="C27" s="90" t="s">
        <v>7</v>
      </c>
      <c r="D27" s="144"/>
      <c r="E27" s="50"/>
    </row>
    <row r="28" spans="1:5" s="51" customFormat="1" ht="19.5" customHeight="1" hidden="1">
      <c r="A28" s="46"/>
      <c r="B28" s="47"/>
      <c r="C28" s="90" t="s">
        <v>77</v>
      </c>
      <c r="D28" s="144"/>
      <c r="E28" s="50"/>
    </row>
    <row r="29" spans="1:5" s="28" customFormat="1" ht="21.75" customHeight="1">
      <c r="A29" s="22" t="s">
        <v>32</v>
      </c>
      <c r="B29" s="102"/>
      <c r="C29" s="103"/>
      <c r="D29" s="29"/>
      <c r="E29" s="27"/>
    </row>
    <row r="30" spans="1:5" s="28" customFormat="1" ht="21.75" customHeight="1" hidden="1">
      <c r="A30" s="22"/>
      <c r="B30" s="102"/>
      <c r="C30" s="103"/>
      <c r="D30" s="29"/>
      <c r="E30" s="27"/>
    </row>
    <row r="31" spans="1:5" s="28" customFormat="1" ht="21.75" customHeight="1" hidden="1">
      <c r="A31" s="22"/>
      <c r="B31" s="102"/>
      <c r="C31" s="103"/>
      <c r="D31" s="29"/>
      <c r="E31" s="27"/>
    </row>
    <row r="32" spans="1:5" s="28" customFormat="1" ht="23.25" customHeight="1">
      <c r="A32" s="43" t="s">
        <v>34</v>
      </c>
      <c r="B32" s="102" t="s">
        <v>124</v>
      </c>
      <c r="C32" s="103"/>
      <c r="D32" s="29">
        <v>19800</v>
      </c>
      <c r="E32" s="27"/>
    </row>
    <row r="33" spans="1:5" s="28" customFormat="1" ht="22.5" customHeight="1" hidden="1">
      <c r="A33" s="22" t="s">
        <v>24</v>
      </c>
      <c r="B33" s="122" t="s">
        <v>29</v>
      </c>
      <c r="C33" s="123"/>
      <c r="D33" s="52"/>
      <c r="E33" s="27"/>
    </row>
    <row r="34" spans="1:5" s="51" customFormat="1" ht="26.25" customHeight="1" hidden="1">
      <c r="A34" s="46"/>
      <c r="B34" s="46"/>
      <c r="C34" s="54" t="s">
        <v>3</v>
      </c>
      <c r="D34" s="49"/>
      <c r="E34" s="50"/>
    </row>
    <row r="35" spans="1:5" s="51" customFormat="1" ht="26.25" customHeight="1" hidden="1">
      <c r="A35" s="46"/>
      <c r="B35" s="46"/>
      <c r="C35" s="54" t="s">
        <v>76</v>
      </c>
      <c r="D35" s="49"/>
      <c r="E35" s="50"/>
    </row>
    <row r="36" spans="1:5" s="51" customFormat="1" ht="26.25" customHeight="1" hidden="1">
      <c r="A36" s="46"/>
      <c r="B36" s="46"/>
      <c r="C36" s="54" t="s">
        <v>86</v>
      </c>
      <c r="D36" s="49"/>
      <c r="E36" s="50"/>
    </row>
    <row r="37" spans="1:5" s="51" customFormat="1" ht="26.25" customHeight="1" hidden="1">
      <c r="A37" s="46"/>
      <c r="B37" s="46"/>
      <c r="C37" s="54" t="s">
        <v>4</v>
      </c>
      <c r="D37" s="49"/>
      <c r="E37" s="50"/>
    </row>
    <row r="38" spans="1:5" s="51" customFormat="1" ht="26.25" customHeight="1" hidden="1">
      <c r="A38" s="46"/>
      <c r="B38" s="46"/>
      <c r="C38" s="54" t="s">
        <v>85</v>
      </c>
      <c r="D38" s="49"/>
      <c r="E38" s="50"/>
    </row>
    <row r="39" spans="1:5" s="51" customFormat="1" ht="26.25" customHeight="1" hidden="1">
      <c r="A39" s="46"/>
      <c r="B39" s="46"/>
      <c r="C39" s="54" t="s">
        <v>5</v>
      </c>
      <c r="D39" s="49"/>
      <c r="E39" s="50"/>
    </row>
    <row r="40" spans="1:5" s="51" customFormat="1" ht="26.25" customHeight="1" hidden="1">
      <c r="A40" s="46"/>
      <c r="B40" s="46"/>
      <c r="C40" s="54" t="s">
        <v>39</v>
      </c>
      <c r="D40" s="49"/>
      <c r="E40" s="50"/>
    </row>
    <row r="41" spans="1:5" s="51" customFormat="1" ht="26.25" customHeight="1" hidden="1">
      <c r="A41" s="46"/>
      <c r="B41" s="46"/>
      <c r="C41" s="54" t="s">
        <v>83</v>
      </c>
      <c r="D41" s="49"/>
      <c r="E41" s="50"/>
    </row>
    <row r="42" spans="1:5" s="51" customFormat="1" ht="26.25" customHeight="1" hidden="1">
      <c r="A42" s="46"/>
      <c r="B42" s="46"/>
      <c r="C42" s="54" t="s">
        <v>61</v>
      </c>
      <c r="D42" s="49"/>
      <c r="E42" s="50"/>
    </row>
    <row r="43" spans="1:5" s="51" customFormat="1" ht="26.25" customHeight="1" hidden="1">
      <c r="A43" s="46"/>
      <c r="B43" s="46"/>
      <c r="C43" s="54" t="s">
        <v>87</v>
      </c>
      <c r="D43" s="49"/>
      <c r="E43" s="50"/>
    </row>
    <row r="44" spans="1:5" s="51" customFormat="1" ht="26.25" customHeight="1" hidden="1">
      <c r="A44" s="46"/>
      <c r="B44" s="46"/>
      <c r="C44" s="54" t="s">
        <v>2</v>
      </c>
      <c r="D44" s="49"/>
      <c r="E44" s="50"/>
    </row>
    <row r="45" spans="1:5" s="51" customFormat="1" ht="26.25" customHeight="1" hidden="1">
      <c r="A45" s="46"/>
      <c r="B45" s="46"/>
      <c r="C45" s="54" t="s">
        <v>60</v>
      </c>
      <c r="D45" s="49"/>
      <c r="E45" s="50"/>
    </row>
    <row r="46" spans="1:5" s="51" customFormat="1" ht="26.25" customHeight="1" hidden="1">
      <c r="A46" s="46"/>
      <c r="B46" s="46"/>
      <c r="C46" s="54" t="s">
        <v>84</v>
      </c>
      <c r="D46" s="49"/>
      <c r="E46" s="50"/>
    </row>
    <row r="47" spans="1:5" s="51" customFormat="1" ht="26.25" customHeight="1" hidden="1">
      <c r="A47" s="46"/>
      <c r="B47" s="46"/>
      <c r="C47" s="54" t="s">
        <v>88</v>
      </c>
      <c r="D47" s="49"/>
      <c r="E47" s="50"/>
    </row>
    <row r="48" spans="1:5" s="51" customFormat="1" ht="26.25" customHeight="1" hidden="1">
      <c r="A48" s="46"/>
      <c r="B48" s="46"/>
      <c r="C48" s="54" t="s">
        <v>6</v>
      </c>
      <c r="D48" s="49"/>
      <c r="E48" s="50"/>
    </row>
    <row r="49" spans="1:5" s="51" customFormat="1" ht="26.25" customHeight="1" hidden="1">
      <c r="A49" s="46"/>
      <c r="B49" s="46"/>
      <c r="C49" s="54" t="s">
        <v>7</v>
      </c>
      <c r="D49" s="49"/>
      <c r="E49" s="50"/>
    </row>
    <row r="50" spans="1:5" s="51" customFormat="1" ht="26.25" customHeight="1" hidden="1">
      <c r="A50" s="46"/>
      <c r="B50" s="46"/>
      <c r="C50" s="54" t="s">
        <v>77</v>
      </c>
      <c r="D50" s="49"/>
      <c r="E50" s="50"/>
    </row>
    <row r="51" spans="1:5" s="28" customFormat="1" ht="21.75" customHeight="1">
      <c r="A51" s="22" t="s">
        <v>24</v>
      </c>
      <c r="B51" s="122" t="s">
        <v>8</v>
      </c>
      <c r="C51" s="123"/>
      <c r="D51" s="45">
        <f>SUM(D52:D70)</f>
        <v>0</v>
      </c>
      <c r="E51" s="27"/>
    </row>
    <row r="52" spans="1:5" s="51" customFormat="1" ht="21.75" customHeight="1" hidden="1">
      <c r="A52" s="46"/>
      <c r="B52" s="46"/>
      <c r="C52" s="145" t="s">
        <v>3</v>
      </c>
      <c r="D52" s="49"/>
      <c r="E52" s="50"/>
    </row>
    <row r="53" spans="1:5" s="51" customFormat="1" ht="21.75" customHeight="1" hidden="1">
      <c r="A53" s="46"/>
      <c r="B53" s="46"/>
      <c r="C53" s="85" t="s">
        <v>76</v>
      </c>
      <c r="D53" s="49"/>
      <c r="E53" s="50"/>
    </row>
    <row r="54" spans="1:5" s="51" customFormat="1" ht="21.75" customHeight="1" hidden="1">
      <c r="A54" s="46"/>
      <c r="B54" s="46"/>
      <c r="C54" s="85" t="s">
        <v>86</v>
      </c>
      <c r="D54" s="49"/>
      <c r="E54" s="50"/>
    </row>
    <row r="55" spans="1:5" s="51" customFormat="1" ht="21.75" customHeight="1" hidden="1">
      <c r="A55" s="46"/>
      <c r="B55" s="46"/>
      <c r="C55" s="85" t="s">
        <v>4</v>
      </c>
      <c r="D55" s="144"/>
      <c r="E55" s="50"/>
    </row>
    <row r="56" spans="1:5" s="51" customFormat="1" ht="21.75" customHeight="1" hidden="1">
      <c r="A56" s="46"/>
      <c r="B56" s="84"/>
      <c r="C56" s="85" t="s">
        <v>85</v>
      </c>
      <c r="D56" s="144"/>
      <c r="E56" s="50"/>
    </row>
    <row r="57" spans="1:5" s="51" customFormat="1" ht="21.75" customHeight="1" hidden="1">
      <c r="A57" s="46"/>
      <c r="B57" s="84"/>
      <c r="C57" s="85" t="s">
        <v>5</v>
      </c>
      <c r="D57" s="144"/>
      <c r="E57" s="50"/>
    </row>
    <row r="58" spans="1:5" s="51" customFormat="1" ht="21.75" customHeight="1" hidden="1">
      <c r="A58" s="46"/>
      <c r="B58" s="84"/>
      <c r="C58" s="85" t="s">
        <v>39</v>
      </c>
      <c r="D58" s="144"/>
      <c r="E58" s="50"/>
    </row>
    <row r="59" spans="1:5" s="51" customFormat="1" ht="21.75" customHeight="1" hidden="1">
      <c r="A59" s="46"/>
      <c r="B59" s="84"/>
      <c r="C59" s="85" t="s">
        <v>83</v>
      </c>
      <c r="D59" s="144"/>
      <c r="E59" s="50"/>
    </row>
    <row r="60" spans="1:5" s="51" customFormat="1" ht="21.75" customHeight="1" hidden="1">
      <c r="A60" s="46"/>
      <c r="B60" s="84"/>
      <c r="C60" s="85" t="s">
        <v>7</v>
      </c>
      <c r="D60" s="144"/>
      <c r="E60" s="50"/>
    </row>
    <row r="61" spans="1:5" s="51" customFormat="1" ht="21.75" customHeight="1" hidden="1">
      <c r="A61" s="46"/>
      <c r="B61" s="84"/>
      <c r="C61" s="85" t="s">
        <v>88</v>
      </c>
      <c r="D61" s="144"/>
      <c r="E61" s="50"/>
    </row>
    <row r="62" spans="1:5" s="51" customFormat="1" ht="21.75" customHeight="1" hidden="1">
      <c r="A62" s="46"/>
      <c r="B62" s="84"/>
      <c r="C62" s="85" t="s">
        <v>61</v>
      </c>
      <c r="D62" s="144"/>
      <c r="E62" s="50"/>
    </row>
    <row r="63" spans="1:5" s="51" customFormat="1" ht="21.75" customHeight="1" hidden="1">
      <c r="A63" s="46"/>
      <c r="B63" s="84"/>
      <c r="C63" s="85" t="s">
        <v>87</v>
      </c>
      <c r="D63" s="144"/>
      <c r="E63" s="50"/>
    </row>
    <row r="64" spans="1:5" s="51" customFormat="1" ht="21.75" customHeight="1" hidden="1">
      <c r="A64" s="46"/>
      <c r="B64" s="84"/>
      <c r="C64" s="85" t="s">
        <v>2</v>
      </c>
      <c r="D64" s="144"/>
      <c r="E64" s="50"/>
    </row>
    <row r="65" spans="1:5" s="51" customFormat="1" ht="21.75" customHeight="1" hidden="1">
      <c r="A65" s="46"/>
      <c r="B65" s="84"/>
      <c r="C65" s="85" t="s">
        <v>60</v>
      </c>
      <c r="D65" s="144"/>
      <c r="E65" s="50"/>
    </row>
    <row r="66" spans="1:5" s="51" customFormat="1" ht="21.75" customHeight="1" hidden="1">
      <c r="A66" s="46"/>
      <c r="B66" s="84"/>
      <c r="C66" s="85" t="s">
        <v>84</v>
      </c>
      <c r="D66" s="144"/>
      <c r="E66" s="50"/>
    </row>
    <row r="67" spans="1:5" s="51" customFormat="1" ht="21.75" customHeight="1" hidden="1">
      <c r="A67" s="46"/>
      <c r="B67" s="84"/>
      <c r="C67" s="85" t="s">
        <v>88</v>
      </c>
      <c r="D67" s="144"/>
      <c r="E67" s="50"/>
    </row>
    <row r="68" spans="1:5" s="51" customFormat="1" ht="21.75" customHeight="1" hidden="1">
      <c r="A68" s="46"/>
      <c r="B68" s="84"/>
      <c r="C68" s="85" t="s">
        <v>6</v>
      </c>
      <c r="D68" s="144"/>
      <c r="E68" s="50"/>
    </row>
    <row r="69" spans="1:5" s="51" customFormat="1" ht="21.75" customHeight="1" hidden="1">
      <c r="A69" s="46"/>
      <c r="B69" s="84"/>
      <c r="C69" s="85" t="s">
        <v>7</v>
      </c>
      <c r="D69" s="144"/>
      <c r="E69" s="50"/>
    </row>
    <row r="70" spans="1:5" s="51" customFormat="1" ht="21.75" customHeight="1" hidden="1">
      <c r="A70" s="46"/>
      <c r="B70" s="84"/>
      <c r="C70" s="85" t="s">
        <v>77</v>
      </c>
      <c r="D70" s="144"/>
      <c r="E70" s="50"/>
    </row>
    <row r="71" spans="1:5" s="28" customFormat="1" ht="26.25" customHeight="1">
      <c r="A71" s="22"/>
      <c r="B71" s="122" t="s">
        <v>9</v>
      </c>
      <c r="C71" s="123"/>
      <c r="D71" s="45">
        <f>SUM(D72:D88)</f>
        <v>189310.44</v>
      </c>
      <c r="E71" s="27"/>
    </row>
    <row r="72" spans="1:5" s="51" customFormat="1" ht="26.25" customHeight="1" hidden="1">
      <c r="A72" s="46"/>
      <c r="B72" s="84"/>
      <c r="C72" s="85" t="s">
        <v>3</v>
      </c>
      <c r="D72" s="144"/>
      <c r="E72" s="50"/>
    </row>
    <row r="73" spans="1:5" s="51" customFormat="1" ht="26.25" customHeight="1" hidden="1">
      <c r="A73" s="46"/>
      <c r="B73" s="84"/>
      <c r="C73" s="85" t="s">
        <v>76</v>
      </c>
      <c r="D73" s="144"/>
      <c r="E73" s="50"/>
    </row>
    <row r="74" spans="1:5" s="51" customFormat="1" ht="26.25" customHeight="1" hidden="1">
      <c r="A74" s="46"/>
      <c r="B74" s="84"/>
      <c r="C74" s="85" t="s">
        <v>86</v>
      </c>
      <c r="D74" s="144"/>
      <c r="E74" s="50"/>
    </row>
    <row r="75" spans="1:5" s="51" customFormat="1" ht="26.25" customHeight="1" hidden="1">
      <c r="A75" s="46"/>
      <c r="B75" s="84"/>
      <c r="C75" s="85" t="s">
        <v>4</v>
      </c>
      <c r="D75" s="144"/>
      <c r="E75" s="50"/>
    </row>
    <row r="76" spans="1:5" s="51" customFormat="1" ht="26.25" customHeight="1" hidden="1">
      <c r="A76" s="46"/>
      <c r="B76" s="84"/>
      <c r="C76" s="85" t="s">
        <v>85</v>
      </c>
      <c r="D76" s="144"/>
      <c r="E76" s="50"/>
    </row>
    <row r="77" spans="1:5" s="51" customFormat="1" ht="26.25" customHeight="1" hidden="1">
      <c r="A77" s="46"/>
      <c r="B77" s="84"/>
      <c r="C77" s="85" t="s">
        <v>5</v>
      </c>
      <c r="D77" s="144"/>
      <c r="E77" s="50"/>
    </row>
    <row r="78" spans="1:5" s="51" customFormat="1" ht="26.25" customHeight="1" hidden="1">
      <c r="A78" s="46"/>
      <c r="B78" s="84"/>
      <c r="C78" s="85" t="s">
        <v>39</v>
      </c>
      <c r="D78" s="144">
        <v>48910.6</v>
      </c>
      <c r="E78" s="50"/>
    </row>
    <row r="79" spans="1:5" s="51" customFormat="1" ht="26.25" customHeight="1" hidden="1">
      <c r="A79" s="46"/>
      <c r="B79" s="84"/>
      <c r="C79" s="85" t="s">
        <v>83</v>
      </c>
      <c r="D79" s="144">
        <v>134712.56</v>
      </c>
      <c r="E79" s="50"/>
    </row>
    <row r="80" spans="1:5" s="51" customFormat="1" ht="26.25" customHeight="1" hidden="1">
      <c r="A80" s="46"/>
      <c r="B80" s="84"/>
      <c r="C80" s="85" t="s">
        <v>61</v>
      </c>
      <c r="D80" s="144">
        <v>3808.62</v>
      </c>
      <c r="E80" s="50"/>
    </row>
    <row r="81" spans="1:5" s="51" customFormat="1" ht="26.25" customHeight="1" hidden="1">
      <c r="A81" s="46"/>
      <c r="B81" s="84"/>
      <c r="C81" s="85" t="s">
        <v>87</v>
      </c>
      <c r="D81" s="144"/>
      <c r="E81" s="50"/>
    </row>
    <row r="82" spans="1:5" s="51" customFormat="1" ht="26.25" customHeight="1" hidden="1">
      <c r="A82" s="46"/>
      <c r="B82" s="84"/>
      <c r="C82" s="85" t="s">
        <v>2</v>
      </c>
      <c r="D82" s="144"/>
      <c r="E82" s="50"/>
    </row>
    <row r="83" spans="1:5" s="51" customFormat="1" ht="26.25" customHeight="1" hidden="1">
      <c r="A83" s="46"/>
      <c r="B83" s="84"/>
      <c r="C83" s="85" t="s">
        <v>60</v>
      </c>
      <c r="D83" s="144"/>
      <c r="E83" s="50"/>
    </row>
    <row r="84" spans="1:5" s="51" customFormat="1" ht="26.25" customHeight="1" hidden="1">
      <c r="A84" s="46"/>
      <c r="B84" s="84"/>
      <c r="C84" s="85" t="s">
        <v>84</v>
      </c>
      <c r="D84" s="144"/>
      <c r="E84" s="50"/>
    </row>
    <row r="85" spans="1:5" s="51" customFormat="1" ht="26.25" customHeight="1" hidden="1">
      <c r="A85" s="46"/>
      <c r="B85" s="84"/>
      <c r="C85" s="85" t="s">
        <v>88</v>
      </c>
      <c r="D85" s="144"/>
      <c r="E85" s="50"/>
    </row>
    <row r="86" spans="1:5" s="51" customFormat="1" ht="26.25" customHeight="1" hidden="1">
      <c r="A86" s="46"/>
      <c r="B86" s="84"/>
      <c r="C86" s="85" t="s">
        <v>6</v>
      </c>
      <c r="D86" s="144"/>
      <c r="E86" s="50"/>
    </row>
    <row r="87" spans="1:5" s="51" customFormat="1" ht="26.25" customHeight="1" hidden="1">
      <c r="A87" s="46"/>
      <c r="B87" s="84"/>
      <c r="C87" s="85" t="s">
        <v>7</v>
      </c>
      <c r="D87" s="144">
        <v>1878.66</v>
      </c>
      <c r="E87" s="50"/>
    </row>
    <row r="88" spans="1:5" s="51" customFormat="1" ht="26.25" customHeight="1" hidden="1">
      <c r="A88" s="46"/>
      <c r="B88" s="84"/>
      <c r="C88" s="85" t="s">
        <v>77</v>
      </c>
      <c r="D88" s="144"/>
      <c r="E88" s="50"/>
    </row>
    <row r="89" spans="1:5" s="28" customFormat="1" ht="26.25" customHeight="1" hidden="1">
      <c r="A89" s="30"/>
      <c r="B89" s="122" t="s">
        <v>10</v>
      </c>
      <c r="C89" s="123"/>
      <c r="D89" s="52">
        <f>SUM(D90:D106)</f>
        <v>0</v>
      </c>
      <c r="E89" s="27"/>
    </row>
    <row r="90" spans="1:5" s="51" customFormat="1" ht="26.25" customHeight="1" hidden="1">
      <c r="A90" s="46"/>
      <c r="B90" s="146"/>
      <c r="C90" s="145" t="s">
        <v>3</v>
      </c>
      <c r="D90" s="144"/>
      <c r="E90" s="50"/>
    </row>
    <row r="91" spans="1:5" s="51" customFormat="1" ht="26.25" customHeight="1" hidden="1">
      <c r="A91" s="46"/>
      <c r="B91" s="146"/>
      <c r="C91" s="145" t="s">
        <v>76</v>
      </c>
      <c r="D91" s="144"/>
      <c r="E91" s="50"/>
    </row>
    <row r="92" spans="1:5" s="51" customFormat="1" ht="26.25" customHeight="1" hidden="1">
      <c r="A92" s="46"/>
      <c r="B92" s="146"/>
      <c r="C92" s="145" t="s">
        <v>86</v>
      </c>
      <c r="D92" s="144"/>
      <c r="E92" s="50"/>
    </row>
    <row r="93" spans="1:5" s="51" customFormat="1" ht="26.25" customHeight="1" hidden="1">
      <c r="A93" s="46"/>
      <c r="B93" s="146"/>
      <c r="C93" s="145" t="s">
        <v>4</v>
      </c>
      <c r="D93" s="144"/>
      <c r="E93" s="50"/>
    </row>
    <row r="94" spans="1:5" s="51" customFormat="1" ht="26.25" customHeight="1" hidden="1">
      <c r="A94" s="46"/>
      <c r="B94" s="146"/>
      <c r="C94" s="145" t="s">
        <v>85</v>
      </c>
      <c r="D94" s="144"/>
      <c r="E94" s="50"/>
    </row>
    <row r="95" spans="1:5" s="51" customFormat="1" ht="26.25" customHeight="1" hidden="1">
      <c r="A95" s="46"/>
      <c r="B95" s="146"/>
      <c r="C95" s="145" t="s">
        <v>5</v>
      </c>
      <c r="D95" s="144"/>
      <c r="E95" s="50"/>
    </row>
    <row r="96" spans="1:5" s="51" customFormat="1" ht="26.25" customHeight="1" hidden="1">
      <c r="A96" s="46"/>
      <c r="B96" s="146"/>
      <c r="C96" s="145" t="s">
        <v>39</v>
      </c>
      <c r="D96" s="144"/>
      <c r="E96" s="50"/>
    </row>
    <row r="97" spans="1:5" s="51" customFormat="1" ht="26.25" customHeight="1" hidden="1">
      <c r="A97" s="46"/>
      <c r="B97" s="146"/>
      <c r="C97" s="145" t="s">
        <v>83</v>
      </c>
      <c r="D97" s="144"/>
      <c r="E97" s="50"/>
    </row>
    <row r="98" spans="1:5" s="51" customFormat="1" ht="26.25" customHeight="1" hidden="1">
      <c r="A98" s="46"/>
      <c r="B98" s="146"/>
      <c r="C98" s="145" t="s">
        <v>61</v>
      </c>
      <c r="D98" s="144"/>
      <c r="E98" s="50"/>
    </row>
    <row r="99" spans="1:5" s="51" customFormat="1" ht="26.25" customHeight="1" hidden="1">
      <c r="A99" s="46"/>
      <c r="B99" s="146"/>
      <c r="C99" s="145" t="s">
        <v>87</v>
      </c>
      <c r="D99" s="144"/>
      <c r="E99" s="50"/>
    </row>
    <row r="100" spans="1:5" s="51" customFormat="1" ht="26.25" customHeight="1" hidden="1">
      <c r="A100" s="46"/>
      <c r="B100" s="146"/>
      <c r="C100" s="145" t="s">
        <v>2</v>
      </c>
      <c r="D100" s="144"/>
      <c r="E100" s="50"/>
    </row>
    <row r="101" spans="1:5" s="51" customFormat="1" ht="26.25" customHeight="1" hidden="1">
      <c r="A101" s="46"/>
      <c r="B101" s="146"/>
      <c r="C101" s="145" t="s">
        <v>60</v>
      </c>
      <c r="D101" s="144"/>
      <c r="E101" s="50"/>
    </row>
    <row r="102" spans="1:5" s="51" customFormat="1" ht="26.25" customHeight="1" hidden="1">
      <c r="A102" s="46"/>
      <c r="B102" s="146"/>
      <c r="C102" s="145" t="s">
        <v>84</v>
      </c>
      <c r="D102" s="144"/>
      <c r="E102" s="50"/>
    </row>
    <row r="103" spans="1:5" s="51" customFormat="1" ht="26.25" customHeight="1" hidden="1">
      <c r="A103" s="46"/>
      <c r="B103" s="146"/>
      <c r="C103" s="145" t="s">
        <v>88</v>
      </c>
      <c r="D103" s="144"/>
      <c r="E103" s="50"/>
    </row>
    <row r="104" spans="1:5" s="51" customFormat="1" ht="26.25" customHeight="1" hidden="1">
      <c r="A104" s="46"/>
      <c r="B104" s="146"/>
      <c r="C104" s="145" t="s">
        <v>6</v>
      </c>
      <c r="D104" s="144"/>
      <c r="E104" s="50"/>
    </row>
    <row r="105" spans="1:5" s="51" customFormat="1" ht="26.25" customHeight="1" hidden="1">
      <c r="A105" s="46"/>
      <c r="B105" s="146"/>
      <c r="C105" s="145" t="s">
        <v>7</v>
      </c>
      <c r="D105" s="144"/>
      <c r="E105" s="50"/>
    </row>
    <row r="106" spans="1:5" s="51" customFormat="1" ht="26.25" customHeight="1" hidden="1">
      <c r="A106" s="46"/>
      <c r="B106" s="146"/>
      <c r="C106" s="145" t="s">
        <v>77</v>
      </c>
      <c r="D106" s="144"/>
      <c r="E106" s="50"/>
    </row>
    <row r="107" spans="1:8" s="28" customFormat="1" ht="26.25" customHeight="1" hidden="1">
      <c r="A107" s="22"/>
      <c r="B107" s="122" t="s">
        <v>0</v>
      </c>
      <c r="C107" s="123"/>
      <c r="D107" s="52">
        <f>SUM(D108:D124)</f>
        <v>0</v>
      </c>
      <c r="E107" s="27"/>
      <c r="G107" s="32"/>
      <c r="H107" s="32"/>
    </row>
    <row r="108" spans="1:5" s="51" customFormat="1" ht="26.25" customHeight="1" hidden="1">
      <c r="A108" s="46"/>
      <c r="B108" s="146"/>
      <c r="C108" s="145" t="s">
        <v>3</v>
      </c>
      <c r="D108" s="144"/>
      <c r="E108" s="50"/>
    </row>
    <row r="109" spans="1:5" s="51" customFormat="1" ht="26.25" customHeight="1" hidden="1">
      <c r="A109" s="46"/>
      <c r="B109" s="146"/>
      <c r="C109" s="145" t="s">
        <v>76</v>
      </c>
      <c r="D109" s="144"/>
      <c r="E109" s="50"/>
    </row>
    <row r="110" spans="1:5" s="51" customFormat="1" ht="26.25" customHeight="1" hidden="1">
      <c r="A110" s="46"/>
      <c r="B110" s="146"/>
      <c r="C110" s="145" t="s">
        <v>86</v>
      </c>
      <c r="D110" s="144"/>
      <c r="E110" s="50"/>
    </row>
    <row r="111" spans="1:5" s="51" customFormat="1" ht="26.25" customHeight="1" hidden="1">
      <c r="A111" s="46"/>
      <c r="B111" s="146"/>
      <c r="C111" s="145" t="s">
        <v>4</v>
      </c>
      <c r="D111" s="144"/>
      <c r="E111" s="50"/>
    </row>
    <row r="112" spans="1:5" s="51" customFormat="1" ht="26.25" customHeight="1" hidden="1">
      <c r="A112" s="46"/>
      <c r="B112" s="146"/>
      <c r="C112" s="145" t="s">
        <v>85</v>
      </c>
      <c r="D112" s="144"/>
      <c r="E112" s="50"/>
    </row>
    <row r="113" spans="1:5" s="51" customFormat="1" ht="26.25" customHeight="1" hidden="1">
      <c r="A113" s="46"/>
      <c r="B113" s="146"/>
      <c r="C113" s="145" t="s">
        <v>5</v>
      </c>
      <c r="D113" s="144"/>
      <c r="E113" s="50"/>
    </row>
    <row r="114" spans="1:5" s="51" customFormat="1" ht="26.25" customHeight="1" hidden="1">
      <c r="A114" s="46"/>
      <c r="B114" s="146"/>
      <c r="C114" s="145" t="s">
        <v>39</v>
      </c>
      <c r="D114" s="144"/>
      <c r="E114" s="50"/>
    </row>
    <row r="115" spans="1:5" s="51" customFormat="1" ht="26.25" customHeight="1" hidden="1">
      <c r="A115" s="46"/>
      <c r="B115" s="146"/>
      <c r="C115" s="145" t="s">
        <v>83</v>
      </c>
      <c r="D115" s="144"/>
      <c r="E115" s="50"/>
    </row>
    <row r="116" spans="1:5" s="51" customFormat="1" ht="26.25" customHeight="1" hidden="1">
      <c r="A116" s="46"/>
      <c r="B116" s="146"/>
      <c r="C116" s="145" t="s">
        <v>61</v>
      </c>
      <c r="D116" s="144"/>
      <c r="E116" s="50"/>
    </row>
    <row r="117" spans="1:5" s="51" customFormat="1" ht="26.25" customHeight="1" hidden="1">
      <c r="A117" s="46"/>
      <c r="B117" s="146"/>
      <c r="C117" s="145" t="s">
        <v>87</v>
      </c>
      <c r="D117" s="144"/>
      <c r="E117" s="50"/>
    </row>
    <row r="118" spans="1:5" s="51" customFormat="1" ht="26.25" customHeight="1" hidden="1">
      <c r="A118" s="46"/>
      <c r="B118" s="146"/>
      <c r="C118" s="145" t="s">
        <v>2</v>
      </c>
      <c r="D118" s="144"/>
      <c r="E118" s="50"/>
    </row>
    <row r="119" spans="1:5" s="51" customFormat="1" ht="26.25" customHeight="1" hidden="1">
      <c r="A119" s="46"/>
      <c r="B119" s="146"/>
      <c r="C119" s="145" t="s">
        <v>60</v>
      </c>
      <c r="D119" s="144"/>
      <c r="E119" s="50"/>
    </row>
    <row r="120" spans="1:5" s="51" customFormat="1" ht="26.25" customHeight="1" hidden="1">
      <c r="A120" s="46"/>
      <c r="B120" s="146"/>
      <c r="C120" s="145" t="s">
        <v>84</v>
      </c>
      <c r="D120" s="144"/>
      <c r="E120" s="50"/>
    </row>
    <row r="121" spans="1:5" s="51" customFormat="1" ht="26.25" customHeight="1" hidden="1">
      <c r="A121" s="46"/>
      <c r="B121" s="146"/>
      <c r="C121" s="145" t="s">
        <v>88</v>
      </c>
      <c r="D121" s="144"/>
      <c r="E121" s="50"/>
    </row>
    <row r="122" spans="1:5" s="51" customFormat="1" ht="26.25" customHeight="1" hidden="1">
      <c r="A122" s="46"/>
      <c r="B122" s="146"/>
      <c r="C122" s="145" t="s">
        <v>6</v>
      </c>
      <c r="D122" s="144"/>
      <c r="E122" s="50"/>
    </row>
    <row r="123" spans="1:5" s="51" customFormat="1" ht="26.25" customHeight="1" hidden="1">
      <c r="A123" s="46"/>
      <c r="B123" s="146"/>
      <c r="C123" s="145" t="s">
        <v>7</v>
      </c>
      <c r="D123" s="144"/>
      <c r="E123" s="50"/>
    </row>
    <row r="124" spans="1:5" s="51" customFormat="1" ht="26.25" customHeight="1" hidden="1">
      <c r="A124" s="46"/>
      <c r="B124" s="47"/>
      <c r="C124" s="48" t="s">
        <v>77</v>
      </c>
      <c r="D124" s="49"/>
      <c r="E124" s="50"/>
    </row>
    <row r="125" spans="1:5" s="28" customFormat="1" ht="26.25" customHeight="1">
      <c r="A125" s="24" t="s">
        <v>72</v>
      </c>
      <c r="B125" s="81" t="s">
        <v>125</v>
      </c>
      <c r="C125" s="80" t="s">
        <v>126</v>
      </c>
      <c r="D125" s="42">
        <v>16700</v>
      </c>
      <c r="E125" s="27"/>
    </row>
    <row r="126" spans="1:5" s="34" customFormat="1" ht="26.25" customHeight="1">
      <c r="A126" s="22"/>
      <c r="B126" s="81" t="s">
        <v>127</v>
      </c>
      <c r="C126" s="80" t="s">
        <v>126</v>
      </c>
      <c r="D126" s="42">
        <v>163650</v>
      </c>
      <c r="E126" s="33"/>
    </row>
    <row r="127" spans="1:5" s="34" customFormat="1" ht="26.25" customHeight="1">
      <c r="A127" s="22"/>
      <c r="B127" s="81"/>
      <c r="C127" s="80" t="s">
        <v>128</v>
      </c>
      <c r="D127" s="42">
        <v>1810</v>
      </c>
      <c r="E127" s="33"/>
    </row>
    <row r="128" spans="1:5" s="34" customFormat="1" ht="26.25" customHeight="1">
      <c r="A128" s="61" t="s">
        <v>21</v>
      </c>
      <c r="B128" s="98" t="s">
        <v>73</v>
      </c>
      <c r="C128" s="99"/>
      <c r="D128" s="62">
        <f>SUM(D129:D145)</f>
        <v>451858.51000000007</v>
      </c>
      <c r="E128" s="33"/>
    </row>
    <row r="129" spans="1:5" s="78" customFormat="1" ht="19.5">
      <c r="A129" s="93" t="s">
        <v>129</v>
      </c>
      <c r="B129" s="121" t="s">
        <v>130</v>
      </c>
      <c r="C129" s="121"/>
      <c r="D129" s="79">
        <v>16.14</v>
      </c>
      <c r="E129" s="77"/>
    </row>
    <row r="130" spans="1:5" s="34" customFormat="1" ht="1.5" customHeight="1">
      <c r="A130" s="156"/>
      <c r="B130" s="121"/>
      <c r="C130" s="121"/>
      <c r="D130" s="31"/>
      <c r="E130" s="35"/>
    </row>
    <row r="131" spans="1:5" s="34" customFormat="1" ht="21" customHeight="1">
      <c r="A131" s="118" t="s">
        <v>78</v>
      </c>
      <c r="B131" s="119" t="s">
        <v>106</v>
      </c>
      <c r="C131" s="127"/>
      <c r="D131" s="31">
        <f>2940</f>
        <v>2940</v>
      </c>
      <c r="E131" s="35"/>
    </row>
    <row r="132" spans="1:5" s="34" customFormat="1" ht="21" customHeight="1">
      <c r="A132" s="118"/>
      <c r="B132" s="119" t="s">
        <v>131</v>
      </c>
      <c r="C132" s="127"/>
      <c r="D132" s="31">
        <v>645</v>
      </c>
      <c r="E132" s="35"/>
    </row>
    <row r="133" spans="1:5" s="34" customFormat="1" ht="21" customHeight="1">
      <c r="A133" s="118"/>
      <c r="B133" s="119" t="s">
        <v>132</v>
      </c>
      <c r="C133" s="127"/>
      <c r="D133" s="31">
        <v>2600</v>
      </c>
      <c r="E133" s="35"/>
    </row>
    <row r="134" spans="1:5" s="34" customFormat="1" ht="21" customHeight="1">
      <c r="A134" s="118"/>
      <c r="B134" s="119" t="s">
        <v>133</v>
      </c>
      <c r="C134" s="127"/>
      <c r="D134" s="31">
        <v>18300</v>
      </c>
      <c r="E134" s="35"/>
    </row>
    <row r="135" spans="1:5" s="34" customFormat="1" ht="21" customHeight="1">
      <c r="A135" s="118"/>
      <c r="B135" s="119" t="s">
        <v>59</v>
      </c>
      <c r="C135" s="127"/>
      <c r="D135" s="31">
        <f>9134.36+60+152+9552.71</f>
        <v>18899.07</v>
      </c>
      <c r="E135" s="35"/>
    </row>
    <row r="136" spans="1:5" s="34" customFormat="1" ht="21" customHeight="1">
      <c r="A136" s="118"/>
      <c r="B136" s="119" t="s">
        <v>134</v>
      </c>
      <c r="C136" s="127"/>
      <c r="D136" s="31">
        <v>540</v>
      </c>
      <c r="E136" s="35"/>
    </row>
    <row r="137" spans="1:5" s="34" customFormat="1" ht="21" customHeight="1">
      <c r="A137" s="118"/>
      <c r="B137" s="119" t="s">
        <v>135</v>
      </c>
      <c r="C137" s="127"/>
      <c r="D137" s="31">
        <v>20000</v>
      </c>
      <c r="E137" s="35"/>
    </row>
    <row r="138" spans="1:5" s="34" customFormat="1" ht="25.5" customHeight="1">
      <c r="A138" s="118"/>
      <c r="B138" s="121" t="s">
        <v>108</v>
      </c>
      <c r="C138" s="121"/>
      <c r="D138" s="31">
        <v>2000</v>
      </c>
      <c r="E138" s="35"/>
    </row>
    <row r="139" spans="1:5" s="34" customFormat="1" ht="21" customHeight="1">
      <c r="A139" s="55" t="s">
        <v>76</v>
      </c>
      <c r="B139" s="121" t="s">
        <v>136</v>
      </c>
      <c r="C139" s="121"/>
      <c r="D139" s="31">
        <v>1500</v>
      </c>
      <c r="E139" s="35"/>
    </row>
    <row r="140" spans="1:5" s="34" customFormat="1" ht="21" customHeight="1">
      <c r="A140" s="55" t="s">
        <v>39</v>
      </c>
      <c r="B140" s="114" t="s">
        <v>137</v>
      </c>
      <c r="C140" s="115"/>
      <c r="D140" s="31">
        <v>12720</v>
      </c>
      <c r="E140" s="35"/>
    </row>
    <row r="141" spans="1:5" s="34" customFormat="1" ht="22.5" customHeight="1">
      <c r="A141" s="157" t="s">
        <v>138</v>
      </c>
      <c r="B141" s="130" t="s">
        <v>139</v>
      </c>
      <c r="C141" s="131"/>
      <c r="D141" s="76">
        <v>297280.71</v>
      </c>
      <c r="E141" s="35"/>
    </row>
    <row r="142" spans="1:5" s="34" customFormat="1" ht="18.75" customHeight="1">
      <c r="A142" s="157"/>
      <c r="B142" s="130" t="s">
        <v>140</v>
      </c>
      <c r="C142" s="131"/>
      <c r="D142" s="76">
        <v>6402.02</v>
      </c>
      <c r="E142" s="35"/>
    </row>
    <row r="143" spans="1:5" s="34" customFormat="1" ht="26.25" customHeight="1">
      <c r="A143" s="157"/>
      <c r="B143" s="121" t="s">
        <v>141</v>
      </c>
      <c r="C143" s="121"/>
      <c r="D143" s="31">
        <v>1776.57</v>
      </c>
      <c r="E143" s="35"/>
    </row>
    <row r="144" spans="1:5" s="34" customFormat="1" ht="18.75">
      <c r="A144" s="157"/>
      <c r="B144" s="134" t="s">
        <v>142</v>
      </c>
      <c r="C144" s="135"/>
      <c r="D144" s="76">
        <v>66239</v>
      </c>
      <c r="E144" s="35"/>
    </row>
    <row r="145" spans="1:5" s="34" customFormat="1" ht="21" customHeight="1">
      <c r="A145" s="30"/>
      <c r="B145" s="141"/>
      <c r="C145" s="158"/>
      <c r="D145" s="153"/>
      <c r="E145" s="35"/>
    </row>
    <row r="146" spans="1:6" s="34" customFormat="1" ht="21" customHeight="1">
      <c r="A146" s="63"/>
      <c r="B146" s="98" t="s">
        <v>18</v>
      </c>
      <c r="C146" s="99"/>
      <c r="D146" s="64">
        <f>D10+D128</f>
        <v>898417.3500000001</v>
      </c>
      <c r="E146" s="35"/>
      <c r="F146" s="36"/>
    </row>
    <row r="147" spans="1:5" s="34" customFormat="1" ht="21" customHeight="1">
      <c r="A147" s="65"/>
      <c r="B147" s="128" t="s">
        <v>74</v>
      </c>
      <c r="C147" s="129"/>
      <c r="D147" s="66">
        <f>SUM(D148:D152)</f>
        <v>286045.34</v>
      </c>
      <c r="E147" s="35"/>
    </row>
    <row r="148" spans="1:5" s="34" customFormat="1" ht="54" customHeight="1">
      <c r="A148" s="22" t="s">
        <v>78</v>
      </c>
      <c r="B148" s="130" t="s">
        <v>143</v>
      </c>
      <c r="C148" s="131"/>
      <c r="D148" s="53">
        <v>269994</v>
      </c>
      <c r="E148" s="35"/>
    </row>
    <row r="149" spans="1:5" s="34" customFormat="1" ht="39.75" customHeight="1">
      <c r="A149" s="22"/>
      <c r="B149" s="141" t="s">
        <v>144</v>
      </c>
      <c r="C149" s="141"/>
      <c r="D149" s="44">
        <v>16051.34</v>
      </c>
      <c r="E149" s="35"/>
    </row>
    <row r="150" spans="1:5" s="34" customFormat="1" ht="66.75" customHeight="1" hidden="1">
      <c r="A150" s="22"/>
      <c r="B150" s="130"/>
      <c r="C150" s="131"/>
      <c r="D150" s="159"/>
      <c r="E150" s="35"/>
    </row>
    <row r="151" spans="1:5" s="34" customFormat="1" ht="37.5" customHeight="1" hidden="1">
      <c r="A151" s="22"/>
      <c r="B151" s="141"/>
      <c r="C151" s="141"/>
      <c r="D151" s="44"/>
      <c r="E151" s="38"/>
    </row>
    <row r="152" spans="1:5" s="34" customFormat="1" ht="11.25" customHeight="1" hidden="1">
      <c r="A152" s="22"/>
      <c r="B152" s="102"/>
      <c r="C152" s="103"/>
      <c r="D152" s="53"/>
      <c r="E152" s="38"/>
    </row>
    <row r="153" spans="1:5" s="34" customFormat="1" ht="21" customHeight="1">
      <c r="A153" s="65"/>
      <c r="B153" s="128" t="s">
        <v>75</v>
      </c>
      <c r="C153" s="129"/>
      <c r="D153" s="67">
        <f>D146+D147</f>
        <v>1184462.6900000002</v>
      </c>
      <c r="E153" s="21"/>
    </row>
    <row r="154" spans="1:4" ht="21" customHeight="1">
      <c r="A154" s="73"/>
      <c r="B154" s="140" t="s">
        <v>79</v>
      </c>
      <c r="C154" s="140"/>
      <c r="D154" s="74">
        <f>SUM(D155:D163)</f>
        <v>53504.44</v>
      </c>
    </row>
    <row r="155" spans="1:5" s="34" customFormat="1" ht="39" customHeight="1">
      <c r="A155" s="22" t="s">
        <v>78</v>
      </c>
      <c r="B155" s="141" t="s">
        <v>145</v>
      </c>
      <c r="C155" s="141"/>
      <c r="D155" s="31">
        <v>53504.44</v>
      </c>
      <c r="E155" s="35"/>
    </row>
    <row r="156" spans="1:5" s="71" customFormat="1" ht="21" customHeight="1">
      <c r="A156" s="41"/>
      <c r="B156" s="142"/>
      <c r="C156" s="143"/>
      <c r="D156" s="44"/>
      <c r="E156" s="72"/>
    </row>
    <row r="157" spans="1:5" s="71" customFormat="1" ht="21" customHeight="1">
      <c r="A157" s="41"/>
      <c r="B157" s="141"/>
      <c r="C157" s="141"/>
      <c r="D157" s="75"/>
      <c r="E157" s="72"/>
    </row>
    <row r="158" spans="1:5" s="71" customFormat="1" ht="21" customHeight="1">
      <c r="A158" s="41"/>
      <c r="B158" s="130"/>
      <c r="C158" s="131"/>
      <c r="D158" s="44"/>
      <c r="E158" s="72"/>
    </row>
    <row r="159" spans="1:4" ht="21" customHeight="1">
      <c r="A159" s="23"/>
      <c r="B159" s="130"/>
      <c r="C159" s="131"/>
      <c r="D159" s="37"/>
    </row>
    <row r="160" spans="1:8" s="39" customFormat="1" ht="21" customHeight="1">
      <c r="A160" s="23"/>
      <c r="B160" s="130"/>
      <c r="C160" s="131"/>
      <c r="D160" s="37"/>
      <c r="F160" s="25"/>
      <c r="G160" s="25"/>
      <c r="H160" s="25"/>
    </row>
    <row r="161" spans="1:8" s="39" customFormat="1" ht="21" customHeight="1">
      <c r="A161" s="23"/>
      <c r="B161" s="130"/>
      <c r="C161" s="131"/>
      <c r="D161" s="37"/>
      <c r="F161" s="25"/>
      <c r="G161" s="25"/>
      <c r="H161" s="25"/>
    </row>
    <row r="162" spans="1:8" s="39" customFormat="1" ht="21" customHeight="1">
      <c r="A162" s="23"/>
      <c r="B162" s="130"/>
      <c r="C162" s="131"/>
      <c r="D162" s="37"/>
      <c r="F162" s="25"/>
      <c r="G162" s="25"/>
      <c r="H162" s="25"/>
    </row>
    <row r="163" spans="1:8" s="39" customFormat="1" ht="21" customHeight="1">
      <c r="A163" s="23"/>
      <c r="B163" s="130"/>
      <c r="C163" s="131"/>
      <c r="D163" s="37"/>
      <c r="F163" s="25"/>
      <c r="G163" s="25"/>
      <c r="H163" s="25"/>
    </row>
    <row r="164" spans="1:8" s="39" customFormat="1" ht="17.25" customHeight="1">
      <c r="A164" s="23"/>
      <c r="B164" s="138"/>
      <c r="C164" s="139"/>
      <c r="D164" s="37"/>
      <c r="F164" s="25"/>
      <c r="G164" s="25"/>
      <c r="H164" s="25"/>
    </row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</sheetData>
  <sheetProtection/>
  <mergeCells count="56">
    <mergeCell ref="B161:C161"/>
    <mergeCell ref="B162:C162"/>
    <mergeCell ref="B163:C163"/>
    <mergeCell ref="B164:C164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28:C128"/>
    <mergeCell ref="B129:C129"/>
    <mergeCell ref="B130:C130"/>
    <mergeCell ref="A131:A138"/>
    <mergeCell ref="B131:C131"/>
    <mergeCell ref="B132:C132"/>
    <mergeCell ref="B133:C133"/>
    <mergeCell ref="B134:C134"/>
    <mergeCell ref="B135:C135"/>
    <mergeCell ref="B136:C136"/>
    <mergeCell ref="B32:C32"/>
    <mergeCell ref="B33:C33"/>
    <mergeCell ref="B51:C51"/>
    <mergeCell ref="B71:C71"/>
    <mergeCell ref="B89:C89"/>
    <mergeCell ref="B107:C107"/>
    <mergeCell ref="A9:D9"/>
    <mergeCell ref="B10:C10"/>
    <mergeCell ref="B11:C11"/>
    <mergeCell ref="B29:C29"/>
    <mergeCell ref="B30:C30"/>
    <mergeCell ref="B31:C31"/>
    <mergeCell ref="A1:E1"/>
    <mergeCell ref="A2:D2"/>
    <mergeCell ref="A4:C4"/>
    <mergeCell ref="A5:C5"/>
    <mergeCell ref="A6:C6"/>
    <mergeCell ref="A7:C7"/>
  </mergeCells>
  <printOptions horizontalCentered="1"/>
  <pageMargins left="0.57" right="0.1968503937007874" top="0.4330708661417323" bottom="0.2" header="0.31496062992125984" footer="0.25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8"/>
  <sheetViews>
    <sheetView view="pageBreakPreview" zoomScaleSheetLayoutView="100" zoomScalePageLayoutView="0" workbookViewId="0" topLeftCell="A71">
      <selection activeCell="D140" sqref="D140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40" customWidth="1"/>
    <col min="5" max="5" width="8.8515625" style="39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0.25" customHeight="1">
      <c r="A1" s="104" t="s">
        <v>146</v>
      </c>
      <c r="B1" s="104"/>
      <c r="C1" s="104"/>
      <c r="D1" s="104"/>
      <c r="E1" s="104"/>
    </row>
    <row r="2" spans="1:5" ht="20.25" customHeight="1" hidden="1">
      <c r="A2" s="105" t="s">
        <v>147</v>
      </c>
      <c r="B2" s="105"/>
      <c r="C2" s="105"/>
      <c r="D2" s="106"/>
      <c r="E2" s="26"/>
    </row>
    <row r="3" spans="1:5" ht="20.25" customHeight="1">
      <c r="A3" s="56"/>
      <c r="B3" s="56"/>
      <c r="C3" s="56"/>
      <c r="D3" s="58" t="s">
        <v>23</v>
      </c>
      <c r="E3" s="26"/>
    </row>
    <row r="4" spans="1:5" ht="23.25" customHeight="1">
      <c r="A4" s="107" t="s">
        <v>148</v>
      </c>
      <c r="B4" s="108"/>
      <c r="C4" s="109"/>
      <c r="D4" s="60">
        <f>D5+D6+D7</f>
        <v>835355.47</v>
      </c>
      <c r="E4" s="26"/>
    </row>
    <row r="5" spans="1:5" ht="23.25" customHeight="1">
      <c r="A5" s="110" t="s">
        <v>80</v>
      </c>
      <c r="B5" s="111"/>
      <c r="C5" s="112"/>
      <c r="D5" s="57">
        <v>312655.47</v>
      </c>
      <c r="E5" s="26"/>
    </row>
    <row r="6" spans="1:5" ht="23.25" customHeight="1">
      <c r="A6" s="110" t="s">
        <v>81</v>
      </c>
      <c r="B6" s="111"/>
      <c r="C6" s="112"/>
      <c r="D6" s="68"/>
      <c r="E6" s="26"/>
    </row>
    <row r="7" spans="1:5" ht="23.25" customHeight="1">
      <c r="A7" s="113" t="s">
        <v>82</v>
      </c>
      <c r="B7" s="113"/>
      <c r="C7" s="113"/>
      <c r="D7" s="57">
        <f>489900+32800</f>
        <v>522700</v>
      </c>
      <c r="E7" s="26"/>
    </row>
    <row r="8" spans="1:5" ht="23.25" customHeight="1">
      <c r="A8" s="69"/>
      <c r="B8" s="70"/>
      <c r="C8" s="70"/>
      <c r="D8" s="68"/>
      <c r="E8" s="26"/>
    </row>
    <row r="9" spans="1:5" s="28" customFormat="1" ht="23.25" customHeight="1">
      <c r="A9" s="95" t="s">
        <v>92</v>
      </c>
      <c r="B9" s="96"/>
      <c r="C9" s="96"/>
      <c r="D9" s="97"/>
      <c r="E9" s="27"/>
    </row>
    <row r="10" spans="1:5" s="28" customFormat="1" ht="25.5" customHeight="1">
      <c r="A10" s="59" t="s">
        <v>69</v>
      </c>
      <c r="B10" s="98" t="s">
        <v>70</v>
      </c>
      <c r="C10" s="99"/>
      <c r="D10" s="60">
        <f>D11+D29+D30+D33++D51+D71+D89+D107+D125+D126+D127+D31+D32</f>
        <v>39755.409999999996</v>
      </c>
      <c r="E10" s="27"/>
    </row>
    <row r="11" spans="1:5" s="28" customFormat="1" ht="36" customHeight="1">
      <c r="A11" s="43" t="s">
        <v>71</v>
      </c>
      <c r="B11" s="116" t="s">
        <v>149</v>
      </c>
      <c r="C11" s="117"/>
      <c r="D11" s="45">
        <f>SUM(D12:D28)</f>
        <v>33082.7</v>
      </c>
      <c r="E11" s="27"/>
    </row>
    <row r="12" spans="1:5" s="51" customFormat="1" ht="19.5" customHeight="1" hidden="1">
      <c r="A12" s="46"/>
      <c r="B12" s="47"/>
      <c r="C12" s="90" t="s">
        <v>3</v>
      </c>
      <c r="D12" s="144">
        <v>2453.96</v>
      </c>
      <c r="E12" s="50"/>
    </row>
    <row r="13" spans="1:5" s="51" customFormat="1" ht="19.5" customHeight="1" hidden="1">
      <c r="A13" s="46"/>
      <c r="B13" s="47"/>
      <c r="C13" s="90" t="s">
        <v>76</v>
      </c>
      <c r="D13" s="144"/>
      <c r="E13" s="50"/>
    </row>
    <row r="14" spans="1:5" s="51" customFormat="1" ht="19.5" customHeight="1" hidden="1">
      <c r="A14" s="46"/>
      <c r="B14" s="47"/>
      <c r="C14" s="90" t="s">
        <v>86</v>
      </c>
      <c r="D14" s="144"/>
      <c r="E14" s="50"/>
    </row>
    <row r="15" spans="1:5" s="51" customFormat="1" ht="19.5" customHeight="1" hidden="1">
      <c r="A15" s="46"/>
      <c r="B15" s="47"/>
      <c r="C15" s="90" t="s">
        <v>4</v>
      </c>
      <c r="D15" s="144"/>
      <c r="E15" s="50"/>
    </row>
    <row r="16" spans="1:5" s="51" customFormat="1" ht="19.5" customHeight="1" hidden="1">
      <c r="A16" s="46"/>
      <c r="B16" s="47"/>
      <c r="C16" s="90" t="s">
        <v>85</v>
      </c>
      <c r="D16" s="144"/>
      <c r="E16" s="50"/>
    </row>
    <row r="17" spans="1:5" s="51" customFormat="1" ht="19.5" customHeight="1" hidden="1">
      <c r="A17" s="46"/>
      <c r="B17" s="47"/>
      <c r="C17" s="90" t="s">
        <v>5</v>
      </c>
      <c r="D17" s="144"/>
      <c r="E17" s="50"/>
    </row>
    <row r="18" spans="1:5" s="51" customFormat="1" ht="19.5" customHeight="1" hidden="1">
      <c r="A18" s="46"/>
      <c r="B18" s="47"/>
      <c r="C18" s="90" t="s">
        <v>39</v>
      </c>
      <c r="D18" s="144"/>
      <c r="E18" s="50"/>
    </row>
    <row r="19" spans="1:5" s="51" customFormat="1" ht="19.5" customHeight="1" hidden="1">
      <c r="A19" s="46"/>
      <c r="B19" s="47"/>
      <c r="C19" s="90" t="s">
        <v>83</v>
      </c>
      <c r="D19" s="144"/>
      <c r="E19" s="50"/>
    </row>
    <row r="20" spans="1:5" s="51" customFormat="1" ht="19.5" customHeight="1" hidden="1">
      <c r="A20" s="46"/>
      <c r="B20" s="47"/>
      <c r="C20" s="90" t="s">
        <v>11</v>
      </c>
      <c r="D20" s="144"/>
      <c r="E20" s="50"/>
    </row>
    <row r="21" spans="1:5" s="51" customFormat="1" ht="19.5" customHeight="1" hidden="1">
      <c r="A21" s="46"/>
      <c r="B21" s="47"/>
      <c r="C21" s="90" t="s">
        <v>87</v>
      </c>
      <c r="D21" s="144"/>
      <c r="E21" s="50"/>
    </row>
    <row r="22" spans="1:5" s="51" customFormat="1" ht="19.5" customHeight="1" hidden="1">
      <c r="A22" s="46"/>
      <c r="B22" s="47"/>
      <c r="C22" s="90" t="s">
        <v>2</v>
      </c>
      <c r="D22" s="144"/>
      <c r="E22" s="50"/>
    </row>
    <row r="23" spans="1:5" s="51" customFormat="1" ht="19.5" customHeight="1" hidden="1">
      <c r="A23" s="46"/>
      <c r="B23" s="47"/>
      <c r="C23" s="90" t="s">
        <v>60</v>
      </c>
      <c r="D23" s="144">
        <v>1028.74</v>
      </c>
      <c r="E23" s="50"/>
    </row>
    <row r="24" spans="1:5" s="51" customFormat="1" ht="19.5" customHeight="1" hidden="1">
      <c r="A24" s="46"/>
      <c r="B24" s="47"/>
      <c r="C24" s="90" t="s">
        <v>84</v>
      </c>
      <c r="D24" s="144"/>
      <c r="E24" s="50"/>
    </row>
    <row r="25" spans="1:5" s="51" customFormat="1" ht="19.5" customHeight="1" hidden="1">
      <c r="A25" s="46"/>
      <c r="B25" s="47"/>
      <c r="C25" s="90" t="s">
        <v>88</v>
      </c>
      <c r="D25" s="144"/>
      <c r="E25" s="50"/>
    </row>
    <row r="26" spans="1:5" s="51" customFormat="1" ht="19.5" customHeight="1" hidden="1">
      <c r="A26" s="46"/>
      <c r="B26" s="47"/>
      <c r="C26" s="90" t="s">
        <v>6</v>
      </c>
      <c r="D26" s="144"/>
      <c r="E26" s="50"/>
    </row>
    <row r="27" spans="1:5" s="51" customFormat="1" ht="19.5" customHeight="1" hidden="1">
      <c r="A27" s="46"/>
      <c r="B27" s="47"/>
      <c r="C27" s="90" t="s">
        <v>7</v>
      </c>
      <c r="D27" s="144"/>
      <c r="E27" s="50"/>
    </row>
    <row r="28" spans="1:5" s="51" customFormat="1" ht="19.5" customHeight="1" hidden="1">
      <c r="A28" s="46"/>
      <c r="B28" s="47"/>
      <c r="C28" s="90" t="s">
        <v>77</v>
      </c>
      <c r="D28" s="144">
        <v>29600</v>
      </c>
      <c r="E28" s="50"/>
    </row>
    <row r="29" spans="1:5" s="28" customFormat="1" ht="21.75" customHeight="1">
      <c r="A29" s="22" t="s">
        <v>32</v>
      </c>
      <c r="B29" s="102"/>
      <c r="C29" s="103"/>
      <c r="D29" s="29"/>
      <c r="E29" s="27"/>
    </row>
    <row r="30" spans="1:5" s="28" customFormat="1" ht="21.75" customHeight="1" hidden="1">
      <c r="A30" s="22"/>
      <c r="B30" s="102"/>
      <c r="C30" s="103"/>
      <c r="D30" s="29"/>
      <c r="E30" s="27"/>
    </row>
    <row r="31" spans="1:5" s="28" customFormat="1" ht="21.75" customHeight="1" hidden="1">
      <c r="A31" s="22"/>
      <c r="B31" s="102"/>
      <c r="C31" s="103"/>
      <c r="D31" s="29"/>
      <c r="E31" s="27"/>
    </row>
    <row r="32" spans="1:5" s="28" customFormat="1" ht="23.25" customHeight="1">
      <c r="A32" s="43" t="s">
        <v>34</v>
      </c>
      <c r="B32" s="102"/>
      <c r="C32" s="103"/>
      <c r="D32" s="29"/>
      <c r="E32" s="27"/>
    </row>
    <row r="33" spans="1:5" s="28" customFormat="1" ht="22.5" customHeight="1" hidden="1">
      <c r="A33" s="22" t="s">
        <v>24</v>
      </c>
      <c r="B33" s="122" t="s">
        <v>29</v>
      </c>
      <c r="C33" s="123"/>
      <c r="D33" s="52"/>
      <c r="E33" s="27"/>
    </row>
    <row r="34" spans="1:5" s="51" customFormat="1" ht="26.25" customHeight="1" hidden="1">
      <c r="A34" s="46"/>
      <c r="B34" s="46"/>
      <c r="C34" s="54" t="s">
        <v>3</v>
      </c>
      <c r="D34" s="49"/>
      <c r="E34" s="50"/>
    </row>
    <row r="35" spans="1:5" s="51" customFormat="1" ht="26.25" customHeight="1" hidden="1">
      <c r="A35" s="46"/>
      <c r="B35" s="46"/>
      <c r="C35" s="54" t="s">
        <v>76</v>
      </c>
      <c r="D35" s="49"/>
      <c r="E35" s="50"/>
    </row>
    <row r="36" spans="1:5" s="51" customFormat="1" ht="26.25" customHeight="1" hidden="1">
      <c r="A36" s="46"/>
      <c r="B36" s="46"/>
      <c r="C36" s="54" t="s">
        <v>86</v>
      </c>
      <c r="D36" s="49"/>
      <c r="E36" s="50"/>
    </row>
    <row r="37" spans="1:5" s="51" customFormat="1" ht="26.25" customHeight="1" hidden="1">
      <c r="A37" s="46"/>
      <c r="B37" s="46"/>
      <c r="C37" s="54" t="s">
        <v>4</v>
      </c>
      <c r="D37" s="49"/>
      <c r="E37" s="50"/>
    </row>
    <row r="38" spans="1:5" s="51" customFormat="1" ht="26.25" customHeight="1" hidden="1">
      <c r="A38" s="46"/>
      <c r="B38" s="46"/>
      <c r="C38" s="54" t="s">
        <v>85</v>
      </c>
      <c r="D38" s="49"/>
      <c r="E38" s="50"/>
    </row>
    <row r="39" spans="1:5" s="51" customFormat="1" ht="26.25" customHeight="1" hidden="1">
      <c r="A39" s="46"/>
      <c r="B39" s="46"/>
      <c r="C39" s="54" t="s">
        <v>5</v>
      </c>
      <c r="D39" s="49"/>
      <c r="E39" s="50"/>
    </row>
    <row r="40" spans="1:5" s="51" customFormat="1" ht="26.25" customHeight="1" hidden="1">
      <c r="A40" s="46"/>
      <c r="B40" s="46"/>
      <c r="C40" s="54" t="s">
        <v>39</v>
      </c>
      <c r="D40" s="49"/>
      <c r="E40" s="50"/>
    </row>
    <row r="41" spans="1:5" s="51" customFormat="1" ht="26.25" customHeight="1" hidden="1">
      <c r="A41" s="46"/>
      <c r="B41" s="46"/>
      <c r="C41" s="54" t="s">
        <v>83</v>
      </c>
      <c r="D41" s="49"/>
      <c r="E41" s="50"/>
    </row>
    <row r="42" spans="1:5" s="51" customFormat="1" ht="26.25" customHeight="1" hidden="1">
      <c r="A42" s="46"/>
      <c r="B42" s="46"/>
      <c r="C42" s="54" t="s">
        <v>61</v>
      </c>
      <c r="D42" s="49"/>
      <c r="E42" s="50"/>
    </row>
    <row r="43" spans="1:5" s="51" customFormat="1" ht="26.25" customHeight="1" hidden="1">
      <c r="A43" s="46"/>
      <c r="B43" s="46"/>
      <c r="C43" s="54" t="s">
        <v>87</v>
      </c>
      <c r="D43" s="49"/>
      <c r="E43" s="50"/>
    </row>
    <row r="44" spans="1:5" s="51" customFormat="1" ht="26.25" customHeight="1" hidden="1">
      <c r="A44" s="46"/>
      <c r="B44" s="46"/>
      <c r="C44" s="54" t="s">
        <v>2</v>
      </c>
      <c r="D44" s="49"/>
      <c r="E44" s="50"/>
    </row>
    <row r="45" spans="1:5" s="51" customFormat="1" ht="26.25" customHeight="1" hidden="1">
      <c r="A45" s="46"/>
      <c r="B45" s="46"/>
      <c r="C45" s="54" t="s">
        <v>60</v>
      </c>
      <c r="D45" s="49"/>
      <c r="E45" s="50"/>
    </row>
    <row r="46" spans="1:5" s="51" customFormat="1" ht="26.25" customHeight="1" hidden="1">
      <c r="A46" s="46"/>
      <c r="B46" s="46"/>
      <c r="C46" s="54" t="s">
        <v>84</v>
      </c>
      <c r="D46" s="49"/>
      <c r="E46" s="50"/>
    </row>
    <row r="47" spans="1:5" s="51" customFormat="1" ht="26.25" customHeight="1" hidden="1">
      <c r="A47" s="46"/>
      <c r="B47" s="46"/>
      <c r="C47" s="54" t="s">
        <v>88</v>
      </c>
      <c r="D47" s="49"/>
      <c r="E47" s="50"/>
    </row>
    <row r="48" spans="1:5" s="51" customFormat="1" ht="26.25" customHeight="1" hidden="1">
      <c r="A48" s="46"/>
      <c r="B48" s="46"/>
      <c r="C48" s="54" t="s">
        <v>6</v>
      </c>
      <c r="D48" s="49"/>
      <c r="E48" s="50"/>
    </row>
    <row r="49" spans="1:5" s="51" customFormat="1" ht="26.25" customHeight="1" hidden="1">
      <c r="A49" s="46"/>
      <c r="B49" s="46"/>
      <c r="C49" s="54" t="s">
        <v>7</v>
      </c>
      <c r="D49" s="49"/>
      <c r="E49" s="50"/>
    </row>
    <row r="50" spans="1:5" s="51" customFormat="1" ht="26.25" customHeight="1" hidden="1">
      <c r="A50" s="46"/>
      <c r="B50" s="46"/>
      <c r="C50" s="54" t="s">
        <v>77</v>
      </c>
      <c r="D50" s="49"/>
      <c r="E50" s="50"/>
    </row>
    <row r="51" spans="1:5" s="28" customFormat="1" ht="21.75" customHeight="1">
      <c r="A51" s="22" t="s">
        <v>24</v>
      </c>
      <c r="B51" s="122" t="s">
        <v>8</v>
      </c>
      <c r="C51" s="123"/>
      <c r="D51" s="45">
        <f>SUM(D52:D70)</f>
        <v>0</v>
      </c>
      <c r="E51" s="27"/>
    </row>
    <row r="52" spans="1:5" s="51" customFormat="1" ht="21.75" customHeight="1" hidden="1">
      <c r="A52" s="46"/>
      <c r="B52" s="46"/>
      <c r="C52" s="145" t="s">
        <v>3</v>
      </c>
      <c r="D52" s="49"/>
      <c r="E52" s="50"/>
    </row>
    <row r="53" spans="1:5" s="51" customFormat="1" ht="21.75" customHeight="1" hidden="1">
      <c r="A53" s="46"/>
      <c r="B53" s="46"/>
      <c r="C53" s="85" t="s">
        <v>76</v>
      </c>
      <c r="D53" s="49"/>
      <c r="E53" s="50"/>
    </row>
    <row r="54" spans="1:5" s="51" customFormat="1" ht="21.75" customHeight="1" hidden="1">
      <c r="A54" s="46"/>
      <c r="B54" s="46"/>
      <c r="C54" s="85" t="s">
        <v>86</v>
      </c>
      <c r="D54" s="49"/>
      <c r="E54" s="50"/>
    </row>
    <row r="55" spans="1:5" s="51" customFormat="1" ht="21.75" customHeight="1" hidden="1">
      <c r="A55" s="46"/>
      <c r="B55" s="46"/>
      <c r="C55" s="85" t="s">
        <v>4</v>
      </c>
      <c r="D55" s="144"/>
      <c r="E55" s="50"/>
    </row>
    <row r="56" spans="1:5" s="51" customFormat="1" ht="21.75" customHeight="1" hidden="1">
      <c r="A56" s="46"/>
      <c r="B56" s="84"/>
      <c r="C56" s="85" t="s">
        <v>85</v>
      </c>
      <c r="D56" s="144"/>
      <c r="E56" s="50"/>
    </row>
    <row r="57" spans="1:5" s="51" customFormat="1" ht="21.75" customHeight="1" hidden="1">
      <c r="A57" s="46"/>
      <c r="B57" s="84"/>
      <c r="C57" s="85" t="s">
        <v>5</v>
      </c>
      <c r="D57" s="144"/>
      <c r="E57" s="50"/>
    </row>
    <row r="58" spans="1:5" s="51" customFormat="1" ht="21.75" customHeight="1" hidden="1">
      <c r="A58" s="46"/>
      <c r="B58" s="84"/>
      <c r="C58" s="85" t="s">
        <v>39</v>
      </c>
      <c r="D58" s="144"/>
      <c r="E58" s="50"/>
    </row>
    <row r="59" spans="1:5" s="51" customFormat="1" ht="21.75" customHeight="1" hidden="1">
      <c r="A59" s="46"/>
      <c r="B59" s="84"/>
      <c r="C59" s="85" t="s">
        <v>83</v>
      </c>
      <c r="D59" s="144"/>
      <c r="E59" s="50"/>
    </row>
    <row r="60" spans="1:5" s="51" customFormat="1" ht="21.75" customHeight="1" hidden="1">
      <c r="A60" s="46"/>
      <c r="B60" s="84"/>
      <c r="C60" s="85" t="s">
        <v>7</v>
      </c>
      <c r="D60" s="144"/>
      <c r="E60" s="50"/>
    </row>
    <row r="61" spans="1:5" s="51" customFormat="1" ht="21.75" customHeight="1" hidden="1">
      <c r="A61" s="46"/>
      <c r="B61" s="84"/>
      <c r="C61" s="85" t="s">
        <v>88</v>
      </c>
      <c r="D61" s="144"/>
      <c r="E61" s="50"/>
    </row>
    <row r="62" spans="1:5" s="51" customFormat="1" ht="21.75" customHeight="1" hidden="1">
      <c r="A62" s="46"/>
      <c r="B62" s="84"/>
      <c r="C62" s="85" t="s">
        <v>61</v>
      </c>
      <c r="D62" s="144"/>
      <c r="E62" s="50"/>
    </row>
    <row r="63" spans="1:5" s="51" customFormat="1" ht="21.75" customHeight="1" hidden="1">
      <c r="A63" s="46"/>
      <c r="B63" s="84"/>
      <c r="C63" s="85" t="s">
        <v>87</v>
      </c>
      <c r="D63" s="144"/>
      <c r="E63" s="50"/>
    </row>
    <row r="64" spans="1:5" s="51" customFormat="1" ht="21.75" customHeight="1" hidden="1">
      <c r="A64" s="46"/>
      <c r="B64" s="84"/>
      <c r="C64" s="85" t="s">
        <v>2</v>
      </c>
      <c r="D64" s="144"/>
      <c r="E64" s="50"/>
    </row>
    <row r="65" spans="1:5" s="51" customFormat="1" ht="21.75" customHeight="1" hidden="1">
      <c r="A65" s="46"/>
      <c r="B65" s="84"/>
      <c r="C65" s="85" t="s">
        <v>60</v>
      </c>
      <c r="D65" s="144"/>
      <c r="E65" s="50"/>
    </row>
    <row r="66" spans="1:5" s="51" customFormat="1" ht="21.75" customHeight="1" hidden="1">
      <c r="A66" s="46"/>
      <c r="B66" s="84"/>
      <c r="C66" s="85" t="s">
        <v>84</v>
      </c>
      <c r="D66" s="144"/>
      <c r="E66" s="50"/>
    </row>
    <row r="67" spans="1:5" s="51" customFormat="1" ht="21.75" customHeight="1" hidden="1">
      <c r="A67" s="46"/>
      <c r="B67" s="84"/>
      <c r="C67" s="85" t="s">
        <v>88</v>
      </c>
      <c r="D67" s="144"/>
      <c r="E67" s="50"/>
    </row>
    <row r="68" spans="1:5" s="51" customFormat="1" ht="21.75" customHeight="1" hidden="1">
      <c r="A68" s="46"/>
      <c r="B68" s="84"/>
      <c r="C68" s="85" t="s">
        <v>6</v>
      </c>
      <c r="D68" s="144"/>
      <c r="E68" s="50"/>
    </row>
    <row r="69" spans="1:5" s="51" customFormat="1" ht="21.75" customHeight="1" hidden="1">
      <c r="A69" s="46"/>
      <c r="B69" s="84"/>
      <c r="C69" s="85" t="s">
        <v>7</v>
      </c>
      <c r="D69" s="144"/>
      <c r="E69" s="50"/>
    </row>
    <row r="70" spans="1:5" s="51" customFormat="1" ht="21.75" customHeight="1" hidden="1">
      <c r="A70" s="46"/>
      <c r="B70" s="84"/>
      <c r="C70" s="85" t="s">
        <v>77</v>
      </c>
      <c r="D70" s="144"/>
      <c r="E70" s="50"/>
    </row>
    <row r="71" spans="1:5" s="28" customFormat="1" ht="26.25" customHeight="1">
      <c r="A71" s="22"/>
      <c r="B71" s="122" t="s">
        <v>9</v>
      </c>
      <c r="C71" s="123"/>
      <c r="D71" s="45">
        <f>SUM(D72:D88)</f>
        <v>6672.71</v>
      </c>
      <c r="E71" s="27"/>
    </row>
    <row r="72" spans="1:5" s="51" customFormat="1" ht="26.25" customHeight="1" hidden="1">
      <c r="A72" s="46"/>
      <c r="B72" s="84"/>
      <c r="C72" s="85" t="s">
        <v>3</v>
      </c>
      <c r="D72" s="144"/>
      <c r="E72" s="50"/>
    </row>
    <row r="73" spans="1:5" s="51" customFormat="1" ht="26.25" customHeight="1" hidden="1">
      <c r="A73" s="46"/>
      <c r="B73" s="84"/>
      <c r="C73" s="85" t="s">
        <v>76</v>
      </c>
      <c r="D73" s="144"/>
      <c r="E73" s="50"/>
    </row>
    <row r="74" spans="1:5" s="51" customFormat="1" ht="26.25" customHeight="1" hidden="1">
      <c r="A74" s="46"/>
      <c r="B74" s="84"/>
      <c r="C74" s="85" t="s">
        <v>86</v>
      </c>
      <c r="D74" s="144"/>
      <c r="E74" s="50"/>
    </row>
    <row r="75" spans="1:5" s="51" customFormat="1" ht="26.25" customHeight="1" hidden="1">
      <c r="A75" s="46"/>
      <c r="B75" s="84"/>
      <c r="C75" s="85" t="s">
        <v>4</v>
      </c>
      <c r="D75" s="144"/>
      <c r="E75" s="50"/>
    </row>
    <row r="76" spans="1:5" s="51" customFormat="1" ht="26.25" customHeight="1" hidden="1">
      <c r="A76" s="46"/>
      <c r="B76" s="84"/>
      <c r="C76" s="85" t="s">
        <v>85</v>
      </c>
      <c r="D76" s="144"/>
      <c r="E76" s="50"/>
    </row>
    <row r="77" spans="1:5" s="51" customFormat="1" ht="26.25" customHeight="1" hidden="1">
      <c r="A77" s="46"/>
      <c r="B77" s="84"/>
      <c r="C77" s="85" t="s">
        <v>5</v>
      </c>
      <c r="D77" s="144"/>
      <c r="E77" s="50"/>
    </row>
    <row r="78" spans="1:5" s="51" customFormat="1" ht="26.25" customHeight="1" hidden="1">
      <c r="A78" s="46"/>
      <c r="B78" s="84"/>
      <c r="C78" s="85" t="s">
        <v>39</v>
      </c>
      <c r="D78" s="144"/>
      <c r="E78" s="50"/>
    </row>
    <row r="79" spans="1:5" s="51" customFormat="1" ht="26.25" customHeight="1" hidden="1">
      <c r="A79" s="46"/>
      <c r="B79" s="84"/>
      <c r="C79" s="85" t="s">
        <v>83</v>
      </c>
      <c r="D79" s="144"/>
      <c r="E79" s="50"/>
    </row>
    <row r="80" spans="1:5" s="51" customFormat="1" ht="26.25" customHeight="1" hidden="1">
      <c r="A80" s="46"/>
      <c r="B80" s="84"/>
      <c r="C80" s="85" t="s">
        <v>61</v>
      </c>
      <c r="D80" s="144"/>
      <c r="E80" s="50"/>
    </row>
    <row r="81" spans="1:5" s="51" customFormat="1" ht="26.25" customHeight="1" hidden="1">
      <c r="A81" s="46"/>
      <c r="B81" s="84"/>
      <c r="C81" s="85" t="s">
        <v>87</v>
      </c>
      <c r="D81" s="144"/>
      <c r="E81" s="50"/>
    </row>
    <row r="82" spans="1:5" s="51" customFormat="1" ht="26.25" customHeight="1" hidden="1">
      <c r="A82" s="46"/>
      <c r="B82" s="84"/>
      <c r="C82" s="85" t="s">
        <v>2</v>
      </c>
      <c r="D82" s="144"/>
      <c r="E82" s="50"/>
    </row>
    <row r="83" spans="1:5" s="51" customFormat="1" ht="26.25" customHeight="1" hidden="1">
      <c r="A83" s="46"/>
      <c r="B83" s="84"/>
      <c r="C83" s="85" t="s">
        <v>60</v>
      </c>
      <c r="D83" s="144">
        <v>3563.36</v>
      </c>
      <c r="E83" s="50"/>
    </row>
    <row r="84" spans="1:5" s="51" customFormat="1" ht="26.25" customHeight="1" hidden="1">
      <c r="A84" s="46"/>
      <c r="B84" s="84"/>
      <c r="C84" s="85" t="s">
        <v>84</v>
      </c>
      <c r="D84" s="144"/>
      <c r="E84" s="50"/>
    </row>
    <row r="85" spans="1:5" s="51" customFormat="1" ht="26.25" customHeight="1" hidden="1">
      <c r="A85" s="46"/>
      <c r="B85" s="84"/>
      <c r="C85" s="85" t="s">
        <v>88</v>
      </c>
      <c r="D85" s="144">
        <v>3109.35</v>
      </c>
      <c r="E85" s="50"/>
    </row>
    <row r="86" spans="1:5" s="51" customFormat="1" ht="26.25" customHeight="1" hidden="1">
      <c r="A86" s="46"/>
      <c r="B86" s="84"/>
      <c r="C86" s="85" t="s">
        <v>6</v>
      </c>
      <c r="D86" s="144"/>
      <c r="E86" s="50"/>
    </row>
    <row r="87" spans="1:5" s="51" customFormat="1" ht="26.25" customHeight="1" hidden="1">
      <c r="A87" s="46"/>
      <c r="B87" s="84"/>
      <c r="C87" s="85" t="s">
        <v>7</v>
      </c>
      <c r="D87" s="144"/>
      <c r="E87" s="50"/>
    </row>
    <row r="88" spans="1:5" s="51" customFormat="1" ht="26.25" customHeight="1" hidden="1">
      <c r="A88" s="46"/>
      <c r="B88" s="84"/>
      <c r="C88" s="85" t="s">
        <v>77</v>
      </c>
      <c r="D88" s="144"/>
      <c r="E88" s="50"/>
    </row>
    <row r="89" spans="1:5" s="28" customFormat="1" ht="26.25" customHeight="1" hidden="1">
      <c r="A89" s="30"/>
      <c r="B89" s="122" t="s">
        <v>10</v>
      </c>
      <c r="C89" s="123"/>
      <c r="D89" s="52">
        <f>SUM(D90:D106)</f>
        <v>0</v>
      </c>
      <c r="E89" s="27"/>
    </row>
    <row r="90" spans="1:5" s="51" customFormat="1" ht="26.25" customHeight="1" hidden="1">
      <c r="A90" s="46"/>
      <c r="B90" s="146"/>
      <c r="C90" s="145" t="s">
        <v>3</v>
      </c>
      <c r="D90" s="144"/>
      <c r="E90" s="50"/>
    </row>
    <row r="91" spans="1:5" s="51" customFormat="1" ht="26.25" customHeight="1" hidden="1">
      <c r="A91" s="46"/>
      <c r="B91" s="146"/>
      <c r="C91" s="145" t="s">
        <v>76</v>
      </c>
      <c r="D91" s="144"/>
      <c r="E91" s="50"/>
    </row>
    <row r="92" spans="1:5" s="51" customFormat="1" ht="26.25" customHeight="1" hidden="1">
      <c r="A92" s="46"/>
      <c r="B92" s="146"/>
      <c r="C92" s="145" t="s">
        <v>86</v>
      </c>
      <c r="D92" s="144"/>
      <c r="E92" s="50"/>
    </row>
    <row r="93" spans="1:5" s="51" customFormat="1" ht="26.25" customHeight="1" hidden="1">
      <c r="A93" s="46"/>
      <c r="B93" s="146"/>
      <c r="C93" s="145" t="s">
        <v>4</v>
      </c>
      <c r="D93" s="144"/>
      <c r="E93" s="50"/>
    </row>
    <row r="94" spans="1:5" s="51" customFormat="1" ht="26.25" customHeight="1" hidden="1">
      <c r="A94" s="46"/>
      <c r="B94" s="146"/>
      <c r="C94" s="145" t="s">
        <v>85</v>
      </c>
      <c r="D94" s="144"/>
      <c r="E94" s="50"/>
    </row>
    <row r="95" spans="1:5" s="51" customFormat="1" ht="26.25" customHeight="1" hidden="1">
      <c r="A95" s="46"/>
      <c r="B95" s="146"/>
      <c r="C95" s="145" t="s">
        <v>5</v>
      </c>
      <c r="D95" s="144"/>
      <c r="E95" s="50"/>
    </row>
    <row r="96" spans="1:5" s="51" customFormat="1" ht="26.25" customHeight="1" hidden="1">
      <c r="A96" s="46"/>
      <c r="B96" s="146"/>
      <c r="C96" s="145" t="s">
        <v>39</v>
      </c>
      <c r="D96" s="144"/>
      <c r="E96" s="50"/>
    </row>
    <row r="97" spans="1:5" s="51" customFormat="1" ht="26.25" customHeight="1" hidden="1">
      <c r="A97" s="46"/>
      <c r="B97" s="146"/>
      <c r="C97" s="145" t="s">
        <v>83</v>
      </c>
      <c r="D97" s="144"/>
      <c r="E97" s="50"/>
    </row>
    <row r="98" spans="1:5" s="51" customFormat="1" ht="26.25" customHeight="1" hidden="1">
      <c r="A98" s="46"/>
      <c r="B98" s="146"/>
      <c r="C98" s="145" t="s">
        <v>61</v>
      </c>
      <c r="D98" s="144"/>
      <c r="E98" s="50"/>
    </row>
    <row r="99" spans="1:5" s="51" customFormat="1" ht="26.25" customHeight="1" hidden="1">
      <c r="A99" s="46"/>
      <c r="B99" s="146"/>
      <c r="C99" s="145" t="s">
        <v>87</v>
      </c>
      <c r="D99" s="144"/>
      <c r="E99" s="50"/>
    </row>
    <row r="100" spans="1:5" s="51" customFormat="1" ht="26.25" customHeight="1" hidden="1">
      <c r="A100" s="46"/>
      <c r="B100" s="146"/>
      <c r="C100" s="145" t="s">
        <v>2</v>
      </c>
      <c r="D100" s="144"/>
      <c r="E100" s="50"/>
    </row>
    <row r="101" spans="1:5" s="51" customFormat="1" ht="26.25" customHeight="1" hidden="1">
      <c r="A101" s="46"/>
      <c r="B101" s="146"/>
      <c r="C101" s="145" t="s">
        <v>60</v>
      </c>
      <c r="D101" s="144"/>
      <c r="E101" s="50"/>
    </row>
    <row r="102" spans="1:5" s="51" customFormat="1" ht="26.25" customHeight="1" hidden="1">
      <c r="A102" s="46"/>
      <c r="B102" s="146"/>
      <c r="C102" s="145" t="s">
        <v>84</v>
      </c>
      <c r="D102" s="144"/>
      <c r="E102" s="50"/>
    </row>
    <row r="103" spans="1:5" s="51" customFormat="1" ht="26.25" customHeight="1" hidden="1">
      <c r="A103" s="46"/>
      <c r="B103" s="146"/>
      <c r="C103" s="145" t="s">
        <v>88</v>
      </c>
      <c r="D103" s="144"/>
      <c r="E103" s="50"/>
    </row>
    <row r="104" spans="1:5" s="51" customFormat="1" ht="26.25" customHeight="1" hidden="1">
      <c r="A104" s="46"/>
      <c r="B104" s="146"/>
      <c r="C104" s="145" t="s">
        <v>6</v>
      </c>
      <c r="D104" s="144"/>
      <c r="E104" s="50"/>
    </row>
    <row r="105" spans="1:5" s="51" customFormat="1" ht="26.25" customHeight="1" hidden="1">
      <c r="A105" s="46"/>
      <c r="B105" s="146"/>
      <c r="C105" s="145" t="s">
        <v>7</v>
      </c>
      <c r="D105" s="144"/>
      <c r="E105" s="50"/>
    </row>
    <row r="106" spans="1:5" s="51" customFormat="1" ht="26.25" customHeight="1" hidden="1">
      <c r="A106" s="46"/>
      <c r="B106" s="146"/>
      <c r="C106" s="145" t="s">
        <v>77</v>
      </c>
      <c r="D106" s="144"/>
      <c r="E106" s="50"/>
    </row>
    <row r="107" spans="1:8" s="28" customFormat="1" ht="26.25" customHeight="1" hidden="1">
      <c r="A107" s="22"/>
      <c r="B107" s="122" t="s">
        <v>0</v>
      </c>
      <c r="C107" s="123"/>
      <c r="D107" s="52">
        <f>SUM(D108:D124)</f>
        <v>0</v>
      </c>
      <c r="E107" s="27"/>
      <c r="G107" s="32"/>
      <c r="H107" s="32"/>
    </row>
    <row r="108" spans="1:5" s="51" customFormat="1" ht="26.25" customHeight="1" hidden="1">
      <c r="A108" s="46"/>
      <c r="B108" s="146"/>
      <c r="C108" s="145" t="s">
        <v>3</v>
      </c>
      <c r="D108" s="144"/>
      <c r="E108" s="50"/>
    </row>
    <row r="109" spans="1:5" s="51" customFormat="1" ht="26.25" customHeight="1" hidden="1">
      <c r="A109" s="46"/>
      <c r="B109" s="146"/>
      <c r="C109" s="145" t="s">
        <v>76</v>
      </c>
      <c r="D109" s="144"/>
      <c r="E109" s="50"/>
    </row>
    <row r="110" spans="1:5" s="51" customFormat="1" ht="26.25" customHeight="1" hidden="1">
      <c r="A110" s="46"/>
      <c r="B110" s="146"/>
      <c r="C110" s="145" t="s">
        <v>86</v>
      </c>
      <c r="D110" s="144"/>
      <c r="E110" s="50"/>
    </row>
    <row r="111" spans="1:5" s="51" customFormat="1" ht="26.25" customHeight="1" hidden="1">
      <c r="A111" s="46"/>
      <c r="B111" s="146"/>
      <c r="C111" s="145" t="s">
        <v>4</v>
      </c>
      <c r="D111" s="144"/>
      <c r="E111" s="50"/>
    </row>
    <row r="112" spans="1:5" s="51" customFormat="1" ht="26.25" customHeight="1" hidden="1">
      <c r="A112" s="46"/>
      <c r="B112" s="146"/>
      <c r="C112" s="145" t="s">
        <v>85</v>
      </c>
      <c r="D112" s="144"/>
      <c r="E112" s="50"/>
    </row>
    <row r="113" spans="1:5" s="51" customFormat="1" ht="26.25" customHeight="1" hidden="1">
      <c r="A113" s="46"/>
      <c r="B113" s="146"/>
      <c r="C113" s="145" t="s">
        <v>5</v>
      </c>
      <c r="D113" s="144"/>
      <c r="E113" s="50"/>
    </row>
    <row r="114" spans="1:5" s="51" customFormat="1" ht="26.25" customHeight="1" hidden="1">
      <c r="A114" s="46"/>
      <c r="B114" s="146"/>
      <c r="C114" s="145" t="s">
        <v>39</v>
      </c>
      <c r="D114" s="144"/>
      <c r="E114" s="50"/>
    </row>
    <row r="115" spans="1:5" s="51" customFormat="1" ht="26.25" customHeight="1" hidden="1">
      <c r="A115" s="46"/>
      <c r="B115" s="146"/>
      <c r="C115" s="145" t="s">
        <v>83</v>
      </c>
      <c r="D115" s="144"/>
      <c r="E115" s="50"/>
    </row>
    <row r="116" spans="1:5" s="51" customFormat="1" ht="26.25" customHeight="1" hidden="1">
      <c r="A116" s="46"/>
      <c r="B116" s="146"/>
      <c r="C116" s="145" t="s">
        <v>61</v>
      </c>
      <c r="D116" s="144"/>
      <c r="E116" s="50"/>
    </row>
    <row r="117" spans="1:5" s="51" customFormat="1" ht="26.25" customHeight="1" hidden="1">
      <c r="A117" s="46"/>
      <c r="B117" s="146"/>
      <c r="C117" s="145" t="s">
        <v>87</v>
      </c>
      <c r="D117" s="144"/>
      <c r="E117" s="50"/>
    </row>
    <row r="118" spans="1:5" s="51" customFormat="1" ht="26.25" customHeight="1" hidden="1">
      <c r="A118" s="46"/>
      <c r="B118" s="146"/>
      <c r="C118" s="145" t="s">
        <v>2</v>
      </c>
      <c r="D118" s="144"/>
      <c r="E118" s="50"/>
    </row>
    <row r="119" spans="1:5" s="51" customFormat="1" ht="26.25" customHeight="1" hidden="1">
      <c r="A119" s="46"/>
      <c r="B119" s="146"/>
      <c r="C119" s="145" t="s">
        <v>60</v>
      </c>
      <c r="D119" s="144"/>
      <c r="E119" s="50"/>
    </row>
    <row r="120" spans="1:5" s="51" customFormat="1" ht="26.25" customHeight="1" hidden="1">
      <c r="A120" s="46"/>
      <c r="B120" s="146"/>
      <c r="C120" s="145" t="s">
        <v>84</v>
      </c>
      <c r="D120" s="144"/>
      <c r="E120" s="50"/>
    </row>
    <row r="121" spans="1:5" s="51" customFormat="1" ht="26.25" customHeight="1" hidden="1">
      <c r="A121" s="46"/>
      <c r="B121" s="146"/>
      <c r="C121" s="145" t="s">
        <v>88</v>
      </c>
      <c r="D121" s="144"/>
      <c r="E121" s="50"/>
    </row>
    <row r="122" spans="1:5" s="51" customFormat="1" ht="26.25" customHeight="1" hidden="1">
      <c r="A122" s="46"/>
      <c r="B122" s="146"/>
      <c r="C122" s="145" t="s">
        <v>6</v>
      </c>
      <c r="D122" s="144"/>
      <c r="E122" s="50"/>
    </row>
    <row r="123" spans="1:5" s="51" customFormat="1" ht="26.25" customHeight="1" hidden="1">
      <c r="A123" s="46"/>
      <c r="B123" s="146"/>
      <c r="C123" s="145" t="s">
        <v>7</v>
      </c>
      <c r="D123" s="144"/>
      <c r="E123" s="50"/>
    </row>
    <row r="124" spans="1:5" s="51" customFormat="1" ht="26.25" customHeight="1" hidden="1">
      <c r="A124" s="46"/>
      <c r="B124" s="47"/>
      <c r="C124" s="48" t="s">
        <v>77</v>
      </c>
      <c r="D124" s="49"/>
      <c r="E124" s="50"/>
    </row>
    <row r="125" spans="1:5" s="28" customFormat="1" ht="26.25" customHeight="1" hidden="1">
      <c r="A125" s="24" t="s">
        <v>72</v>
      </c>
      <c r="B125" s="81"/>
      <c r="C125" s="80"/>
      <c r="D125" s="42"/>
      <c r="E125" s="27"/>
    </row>
    <row r="126" spans="1:5" s="34" customFormat="1" ht="26.25" customHeight="1" hidden="1">
      <c r="A126" s="22"/>
      <c r="B126" s="81"/>
      <c r="C126" s="80"/>
      <c r="D126" s="42"/>
      <c r="E126" s="33"/>
    </row>
    <row r="127" spans="1:5" s="34" customFormat="1" ht="26.25" customHeight="1" hidden="1">
      <c r="A127" s="22"/>
      <c r="B127" s="81"/>
      <c r="C127" s="80"/>
      <c r="D127" s="42"/>
      <c r="E127" s="33"/>
    </row>
    <row r="128" spans="1:5" s="34" customFormat="1" ht="26.25" customHeight="1">
      <c r="A128" s="61" t="s">
        <v>21</v>
      </c>
      <c r="B128" s="98" t="s">
        <v>73</v>
      </c>
      <c r="C128" s="99"/>
      <c r="D128" s="62">
        <f>SUM(D129:D137)</f>
        <v>356452.63</v>
      </c>
      <c r="E128" s="33"/>
    </row>
    <row r="129" spans="1:5" s="78" customFormat="1" ht="20.25" customHeight="1">
      <c r="A129" s="148" t="s">
        <v>129</v>
      </c>
      <c r="B129" s="121" t="s">
        <v>58</v>
      </c>
      <c r="C129" s="121"/>
      <c r="D129" s="79">
        <v>29</v>
      </c>
      <c r="E129" s="77"/>
    </row>
    <row r="130" spans="1:5" s="34" customFormat="1" ht="20.25" customHeight="1">
      <c r="A130" s="149"/>
      <c r="B130" s="121" t="s">
        <v>59</v>
      </c>
      <c r="C130" s="121"/>
      <c r="D130" s="31">
        <v>690.24</v>
      </c>
      <c r="E130" s="35"/>
    </row>
    <row r="131" spans="1:5" s="34" customFormat="1" ht="20.25" customHeight="1">
      <c r="A131" s="93" t="s">
        <v>87</v>
      </c>
      <c r="B131" s="119" t="s">
        <v>150</v>
      </c>
      <c r="C131" s="127"/>
      <c r="D131" s="31">
        <v>890.04</v>
      </c>
      <c r="E131" s="35"/>
    </row>
    <row r="132" spans="1:5" s="34" customFormat="1" ht="21" customHeight="1">
      <c r="A132" s="55" t="s">
        <v>151</v>
      </c>
      <c r="B132" s="121" t="s">
        <v>152</v>
      </c>
      <c r="C132" s="121"/>
      <c r="D132" s="31">
        <v>10800</v>
      </c>
      <c r="E132" s="35"/>
    </row>
    <row r="133" spans="1:5" s="34" customFormat="1" ht="36.75" customHeight="1">
      <c r="A133" s="157" t="s">
        <v>138</v>
      </c>
      <c r="B133" s="130" t="s">
        <v>153</v>
      </c>
      <c r="C133" s="131"/>
      <c r="D133" s="76">
        <v>334043.35</v>
      </c>
      <c r="E133" s="35"/>
    </row>
    <row r="134" spans="1:5" s="34" customFormat="1" ht="54.75" customHeight="1">
      <c r="A134" s="157"/>
      <c r="B134" s="130" t="s">
        <v>154</v>
      </c>
      <c r="C134" s="131"/>
      <c r="D134" s="76">
        <v>10000</v>
      </c>
      <c r="E134" s="35"/>
    </row>
    <row r="135" spans="1:5" s="34" customFormat="1" ht="18.75" hidden="1">
      <c r="A135" s="157"/>
      <c r="B135" s="121"/>
      <c r="C135" s="121"/>
      <c r="D135" s="31"/>
      <c r="E135" s="35"/>
    </row>
    <row r="136" spans="1:5" s="34" customFormat="1" ht="18.75" hidden="1">
      <c r="A136" s="157"/>
      <c r="B136" s="121"/>
      <c r="C136" s="121"/>
      <c r="D136" s="76"/>
      <c r="E136" s="35"/>
    </row>
    <row r="137" spans="1:5" s="34" customFormat="1" ht="21" customHeight="1" hidden="1">
      <c r="A137" s="30"/>
      <c r="B137" s="141"/>
      <c r="C137" s="158"/>
      <c r="D137" s="153"/>
      <c r="E137" s="35"/>
    </row>
    <row r="138" spans="1:6" s="34" customFormat="1" ht="21" customHeight="1">
      <c r="A138" s="63"/>
      <c r="B138" s="98" t="s">
        <v>18</v>
      </c>
      <c r="C138" s="99"/>
      <c r="D138" s="64">
        <f>D10+D128</f>
        <v>396208.04</v>
      </c>
      <c r="E138" s="35"/>
      <c r="F138" s="36"/>
    </row>
    <row r="139" spans="1:5" s="34" customFormat="1" ht="21" customHeight="1">
      <c r="A139" s="65"/>
      <c r="B139" s="128" t="s">
        <v>74</v>
      </c>
      <c r="C139" s="129"/>
      <c r="D139" s="66">
        <f>SUM(D140:D146)</f>
        <v>184640</v>
      </c>
      <c r="E139" s="35"/>
    </row>
    <row r="140" spans="1:5" ht="51.75" customHeight="1">
      <c r="A140" s="157" t="s">
        <v>138</v>
      </c>
      <c r="B140" s="121" t="s">
        <v>155</v>
      </c>
      <c r="C140" s="121"/>
      <c r="D140" s="31">
        <v>43740</v>
      </c>
      <c r="E140" s="160"/>
    </row>
    <row r="141" spans="1:5" ht="55.5" customHeight="1">
      <c r="A141" s="157"/>
      <c r="B141" s="121" t="s">
        <v>156</v>
      </c>
      <c r="C141" s="121"/>
      <c r="D141" s="76">
        <v>37260</v>
      </c>
      <c r="E141" s="160"/>
    </row>
    <row r="142" spans="1:5" s="34" customFormat="1" ht="18.75">
      <c r="A142" s="22" t="s">
        <v>78</v>
      </c>
      <c r="B142" s="130" t="s">
        <v>157</v>
      </c>
      <c r="C142" s="131"/>
      <c r="D142" s="53">
        <v>16500</v>
      </c>
      <c r="E142" s="35"/>
    </row>
    <row r="143" spans="1:5" s="34" customFormat="1" ht="39.75" customHeight="1">
      <c r="A143" s="22"/>
      <c r="B143" s="130" t="s">
        <v>158</v>
      </c>
      <c r="C143" s="131"/>
      <c r="D143" s="44">
        <v>87140</v>
      </c>
      <c r="E143" s="35"/>
    </row>
    <row r="144" spans="1:5" s="34" customFormat="1" ht="66.75" customHeight="1" hidden="1">
      <c r="A144" s="22"/>
      <c r="B144" s="130"/>
      <c r="C144" s="131"/>
      <c r="D144" s="159"/>
      <c r="E144" s="35"/>
    </row>
    <row r="145" spans="1:5" s="34" customFormat="1" ht="37.5" customHeight="1" hidden="1">
      <c r="A145" s="22"/>
      <c r="B145" s="141"/>
      <c r="C145" s="141"/>
      <c r="D145" s="44"/>
      <c r="E145" s="38"/>
    </row>
    <row r="146" spans="1:5" s="34" customFormat="1" ht="11.25" customHeight="1" hidden="1">
      <c r="A146" s="22"/>
      <c r="B146" s="102"/>
      <c r="C146" s="103"/>
      <c r="D146" s="53"/>
      <c r="E146" s="38"/>
    </row>
    <row r="147" spans="1:5" s="34" customFormat="1" ht="21" customHeight="1">
      <c r="A147" s="65"/>
      <c r="B147" s="128" t="s">
        <v>75</v>
      </c>
      <c r="C147" s="129"/>
      <c r="D147" s="67">
        <f>D138+D139</f>
        <v>580848.04</v>
      </c>
      <c r="E147" s="21"/>
    </row>
    <row r="148" spans="1:4" ht="21" customHeight="1">
      <c r="A148" s="73"/>
      <c r="B148" s="140" t="s">
        <v>79</v>
      </c>
      <c r="C148" s="140"/>
      <c r="D148" s="74">
        <f>SUM(D149:D157)</f>
        <v>522700</v>
      </c>
    </row>
    <row r="149" spans="1:5" s="34" customFormat="1" ht="24" customHeight="1">
      <c r="A149" s="161" t="s">
        <v>78</v>
      </c>
      <c r="B149" s="141" t="s">
        <v>159</v>
      </c>
      <c r="C149" s="141"/>
      <c r="D149" s="31">
        <v>489900</v>
      </c>
      <c r="E149" s="35"/>
    </row>
    <row r="150" spans="1:5" s="71" customFormat="1" ht="21" customHeight="1">
      <c r="A150" s="162"/>
      <c r="B150" s="141" t="s">
        <v>160</v>
      </c>
      <c r="C150" s="141"/>
      <c r="D150" s="44">
        <v>32800</v>
      </c>
      <c r="E150" s="72"/>
    </row>
    <row r="151" spans="1:5" s="71" customFormat="1" ht="21" customHeight="1">
      <c r="A151" s="41"/>
      <c r="B151" s="141"/>
      <c r="C151" s="141"/>
      <c r="D151" s="75"/>
      <c r="E151" s="72"/>
    </row>
    <row r="152" spans="1:5" s="71" customFormat="1" ht="21" customHeight="1">
      <c r="A152" s="41"/>
      <c r="B152" s="130"/>
      <c r="C152" s="131"/>
      <c r="D152" s="44"/>
      <c r="E152" s="72"/>
    </row>
    <row r="153" spans="1:4" ht="21" customHeight="1">
      <c r="A153" s="23"/>
      <c r="B153" s="130"/>
      <c r="C153" s="131"/>
      <c r="D153" s="37"/>
    </row>
    <row r="154" spans="1:8" s="39" customFormat="1" ht="21" customHeight="1">
      <c r="A154" s="23"/>
      <c r="B154" s="130"/>
      <c r="C154" s="131"/>
      <c r="D154" s="37"/>
      <c r="F154" s="25"/>
      <c r="G154" s="25"/>
      <c r="H154" s="25"/>
    </row>
    <row r="155" spans="1:8" s="39" customFormat="1" ht="21" customHeight="1">
      <c r="A155" s="23"/>
      <c r="B155" s="130"/>
      <c r="C155" s="131"/>
      <c r="D155" s="37"/>
      <c r="F155" s="25"/>
      <c r="G155" s="25"/>
      <c r="H155" s="25"/>
    </row>
    <row r="156" spans="1:8" s="39" customFormat="1" ht="21" customHeight="1">
      <c r="A156" s="23"/>
      <c r="B156" s="130"/>
      <c r="C156" s="131"/>
      <c r="D156" s="37"/>
      <c r="F156" s="25"/>
      <c r="G156" s="25"/>
      <c r="H156" s="25"/>
    </row>
    <row r="157" spans="1:8" s="39" customFormat="1" ht="21" customHeight="1">
      <c r="A157" s="23"/>
      <c r="B157" s="130"/>
      <c r="C157" s="131"/>
      <c r="D157" s="37"/>
      <c r="F157" s="25"/>
      <c r="G157" s="25"/>
      <c r="H157" s="25"/>
    </row>
    <row r="158" spans="1:8" s="39" customFormat="1" ht="17.25" customHeight="1">
      <c r="A158" s="23"/>
      <c r="B158" s="138"/>
      <c r="C158" s="139"/>
      <c r="D158" s="37"/>
      <c r="F158" s="25"/>
      <c r="G158" s="25"/>
      <c r="H158" s="25"/>
    </row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</sheetData>
  <sheetProtection/>
  <mergeCells count="51">
    <mergeCell ref="B157:C157"/>
    <mergeCell ref="B158:C158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A149:A150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8:C128"/>
    <mergeCell ref="A129:A130"/>
    <mergeCell ref="B129:C129"/>
    <mergeCell ref="B130:C130"/>
    <mergeCell ref="B131:C131"/>
    <mergeCell ref="B132:C132"/>
    <mergeCell ref="B32:C32"/>
    <mergeCell ref="B33:C33"/>
    <mergeCell ref="B51:C51"/>
    <mergeCell ref="B71:C71"/>
    <mergeCell ref="B89:C89"/>
    <mergeCell ref="B107:C107"/>
    <mergeCell ref="A9:D9"/>
    <mergeCell ref="B10:C10"/>
    <mergeCell ref="B11:C11"/>
    <mergeCell ref="B29:C29"/>
    <mergeCell ref="B30:C30"/>
    <mergeCell ref="B31:C31"/>
    <mergeCell ref="A1:E1"/>
    <mergeCell ref="A2:D2"/>
    <mergeCell ref="A4:C4"/>
    <mergeCell ref="A5:C5"/>
    <mergeCell ref="A6:C6"/>
    <mergeCell ref="A7:C7"/>
  </mergeCells>
  <printOptions horizontalCentered="1"/>
  <pageMargins left="0.57" right="0.1968503937007874" top="0.4330708661417323" bottom="0.2" header="0.31496062992125984" footer="0.25"/>
  <pageSetup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SheetLayoutView="100" zoomScalePageLayoutView="0" workbookViewId="0" topLeftCell="A144">
      <selection activeCell="D5" sqref="D5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40" customWidth="1"/>
    <col min="5" max="5" width="8.8515625" style="39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0.25" customHeight="1">
      <c r="A1" s="104" t="s">
        <v>161</v>
      </c>
      <c r="B1" s="104"/>
      <c r="C1" s="104"/>
      <c r="D1" s="104"/>
      <c r="E1" s="104"/>
    </row>
    <row r="2" spans="1:5" ht="20.25" customHeight="1" hidden="1">
      <c r="A2" s="105" t="s">
        <v>162</v>
      </c>
      <c r="B2" s="105"/>
      <c r="C2" s="105"/>
      <c r="D2" s="106"/>
      <c r="E2" s="26"/>
    </row>
    <row r="3" spans="1:5" ht="20.25" customHeight="1">
      <c r="A3" s="56"/>
      <c r="B3" s="56"/>
      <c r="C3" s="56"/>
      <c r="D3" s="58" t="s">
        <v>23</v>
      </c>
      <c r="E3" s="26"/>
    </row>
    <row r="4" spans="1:5" ht="23.25" customHeight="1">
      <c r="A4" s="107" t="s">
        <v>163</v>
      </c>
      <c r="B4" s="108"/>
      <c r="C4" s="109"/>
      <c r="D4" s="60">
        <f>D5+D6+D7</f>
        <v>7852190.510000001</v>
      </c>
      <c r="E4" s="26"/>
    </row>
    <row r="5" spans="1:5" ht="23.25" customHeight="1">
      <c r="A5" s="110" t="s">
        <v>80</v>
      </c>
      <c r="B5" s="111"/>
      <c r="C5" s="112"/>
      <c r="D5" s="57">
        <v>650318.15</v>
      </c>
      <c r="E5" s="26"/>
    </row>
    <row r="6" spans="1:5" ht="23.25" customHeight="1">
      <c r="A6" s="110" t="s">
        <v>81</v>
      </c>
      <c r="B6" s="111"/>
      <c r="C6" s="112"/>
      <c r="D6" s="68">
        <v>32.5</v>
      </c>
      <c r="E6" s="26"/>
    </row>
    <row r="7" spans="1:5" ht="23.25" customHeight="1">
      <c r="A7" s="113" t="s">
        <v>82</v>
      </c>
      <c r="B7" s="113"/>
      <c r="C7" s="113"/>
      <c r="D7" s="57">
        <v>7201839.86</v>
      </c>
      <c r="E7" s="26"/>
    </row>
    <row r="8" spans="1:5" ht="23.25" customHeight="1">
      <c r="A8" s="69"/>
      <c r="B8" s="70"/>
      <c r="C8" s="70"/>
      <c r="D8" s="68"/>
      <c r="E8" s="26"/>
    </row>
    <row r="9" spans="1:5" s="28" customFormat="1" ht="23.25" customHeight="1">
      <c r="A9" s="95" t="s">
        <v>92</v>
      </c>
      <c r="B9" s="96"/>
      <c r="C9" s="96"/>
      <c r="D9" s="97"/>
      <c r="E9" s="27"/>
    </row>
    <row r="10" spans="1:5" s="28" customFormat="1" ht="25.5" customHeight="1">
      <c r="A10" s="59" t="s">
        <v>69</v>
      </c>
      <c r="B10" s="98" t="s">
        <v>70</v>
      </c>
      <c r="C10" s="99"/>
      <c r="D10" s="60">
        <f>D11+D29+D30+D33++D51+D71+D89+D107+D125+D126+D127+D31+D32</f>
        <v>36662.7</v>
      </c>
      <c r="E10" s="27"/>
    </row>
    <row r="11" spans="1:5" s="28" customFormat="1" ht="36" customHeight="1">
      <c r="A11" s="43" t="s">
        <v>71</v>
      </c>
      <c r="B11" s="116" t="s">
        <v>149</v>
      </c>
      <c r="C11" s="117"/>
      <c r="D11" s="45">
        <f>SUM(D12:D28)</f>
        <v>3974.37</v>
      </c>
      <c r="E11" s="27"/>
    </row>
    <row r="12" spans="1:5" s="51" customFormat="1" ht="19.5" customHeight="1" hidden="1">
      <c r="A12" s="46"/>
      <c r="B12" s="47"/>
      <c r="C12" s="90" t="s">
        <v>3</v>
      </c>
      <c r="D12" s="144"/>
      <c r="E12" s="50"/>
    </row>
    <row r="13" spans="1:5" s="51" customFormat="1" ht="19.5" customHeight="1" hidden="1">
      <c r="A13" s="46"/>
      <c r="B13" s="47"/>
      <c r="C13" s="90" t="s">
        <v>76</v>
      </c>
      <c r="D13" s="144"/>
      <c r="E13" s="50"/>
    </row>
    <row r="14" spans="1:5" s="51" customFormat="1" ht="19.5" customHeight="1" hidden="1">
      <c r="A14" s="46"/>
      <c r="B14" s="47"/>
      <c r="C14" s="90" t="s">
        <v>86</v>
      </c>
      <c r="D14" s="144"/>
      <c r="E14" s="50"/>
    </row>
    <row r="15" spans="1:5" s="51" customFormat="1" ht="19.5" customHeight="1" hidden="1">
      <c r="A15" s="46"/>
      <c r="B15" s="47"/>
      <c r="C15" s="90" t="s">
        <v>4</v>
      </c>
      <c r="D15" s="144"/>
      <c r="E15" s="50"/>
    </row>
    <row r="16" spans="1:5" s="51" customFormat="1" ht="19.5" customHeight="1" hidden="1">
      <c r="A16" s="46"/>
      <c r="B16" s="47"/>
      <c r="C16" s="90" t="s">
        <v>85</v>
      </c>
      <c r="D16" s="144"/>
      <c r="E16" s="50"/>
    </row>
    <row r="17" spans="1:5" s="51" customFormat="1" ht="19.5" customHeight="1" hidden="1">
      <c r="A17" s="46"/>
      <c r="B17" s="47"/>
      <c r="C17" s="90" t="s">
        <v>5</v>
      </c>
      <c r="D17" s="144"/>
      <c r="E17" s="50"/>
    </row>
    <row r="18" spans="1:5" s="51" customFormat="1" ht="19.5" customHeight="1" hidden="1">
      <c r="A18" s="46"/>
      <c r="B18" s="47"/>
      <c r="C18" s="90" t="s">
        <v>39</v>
      </c>
      <c r="D18" s="144"/>
      <c r="E18" s="50"/>
    </row>
    <row r="19" spans="1:5" s="51" customFormat="1" ht="19.5" customHeight="1" hidden="1">
      <c r="A19" s="46"/>
      <c r="B19" s="47"/>
      <c r="C19" s="90" t="s">
        <v>83</v>
      </c>
      <c r="D19" s="144">
        <v>3974.37</v>
      </c>
      <c r="E19" s="50"/>
    </row>
    <row r="20" spans="1:5" s="51" customFormat="1" ht="19.5" customHeight="1" hidden="1">
      <c r="A20" s="46"/>
      <c r="B20" s="47"/>
      <c r="C20" s="90" t="s">
        <v>11</v>
      </c>
      <c r="D20" s="144"/>
      <c r="E20" s="50"/>
    </row>
    <row r="21" spans="1:5" s="51" customFormat="1" ht="19.5" customHeight="1" hidden="1">
      <c r="A21" s="46"/>
      <c r="B21" s="47"/>
      <c r="C21" s="90" t="s">
        <v>87</v>
      </c>
      <c r="D21" s="144"/>
      <c r="E21" s="50"/>
    </row>
    <row r="22" spans="1:5" s="51" customFormat="1" ht="19.5" customHeight="1" hidden="1">
      <c r="A22" s="46"/>
      <c r="B22" s="47"/>
      <c r="C22" s="90" t="s">
        <v>2</v>
      </c>
      <c r="D22" s="144"/>
      <c r="E22" s="50"/>
    </row>
    <row r="23" spans="1:5" s="51" customFormat="1" ht="19.5" customHeight="1" hidden="1">
      <c r="A23" s="46"/>
      <c r="B23" s="47"/>
      <c r="C23" s="90" t="s">
        <v>60</v>
      </c>
      <c r="D23" s="144"/>
      <c r="E23" s="50"/>
    </row>
    <row r="24" spans="1:5" s="51" customFormat="1" ht="19.5" customHeight="1" hidden="1">
      <c r="A24" s="46"/>
      <c r="B24" s="47"/>
      <c r="C24" s="90" t="s">
        <v>84</v>
      </c>
      <c r="D24" s="144"/>
      <c r="E24" s="50"/>
    </row>
    <row r="25" spans="1:5" s="51" customFormat="1" ht="19.5" customHeight="1" hidden="1">
      <c r="A25" s="46"/>
      <c r="B25" s="47"/>
      <c r="C25" s="90" t="s">
        <v>88</v>
      </c>
      <c r="D25" s="144"/>
      <c r="E25" s="50"/>
    </row>
    <row r="26" spans="1:5" s="51" customFormat="1" ht="19.5" customHeight="1" hidden="1">
      <c r="A26" s="46"/>
      <c r="B26" s="47"/>
      <c r="C26" s="90" t="s">
        <v>6</v>
      </c>
      <c r="D26" s="144"/>
      <c r="E26" s="50"/>
    </row>
    <row r="27" spans="1:5" s="51" customFormat="1" ht="19.5" customHeight="1" hidden="1">
      <c r="A27" s="46"/>
      <c r="B27" s="47"/>
      <c r="C27" s="90" t="s">
        <v>7</v>
      </c>
      <c r="D27" s="144"/>
      <c r="E27" s="50"/>
    </row>
    <row r="28" spans="1:5" s="51" customFormat="1" ht="19.5" customHeight="1" hidden="1">
      <c r="A28" s="46"/>
      <c r="B28" s="47"/>
      <c r="C28" s="90" t="s">
        <v>77</v>
      </c>
      <c r="D28" s="144"/>
      <c r="E28" s="50"/>
    </row>
    <row r="29" spans="1:5" s="28" customFormat="1" ht="21.75" customHeight="1">
      <c r="A29" s="22" t="s">
        <v>32</v>
      </c>
      <c r="B29" s="102" t="s">
        <v>33</v>
      </c>
      <c r="C29" s="103"/>
      <c r="D29" s="29">
        <v>23118</v>
      </c>
      <c r="E29" s="27"/>
    </row>
    <row r="30" spans="1:5" s="28" customFormat="1" ht="21.75" customHeight="1" hidden="1">
      <c r="A30" s="22"/>
      <c r="B30" s="102" t="s">
        <v>164</v>
      </c>
      <c r="C30" s="103"/>
      <c r="D30" s="29">
        <v>1529</v>
      </c>
      <c r="E30" s="27"/>
    </row>
    <row r="31" spans="1:5" s="28" customFormat="1" ht="21.75" customHeight="1" hidden="1">
      <c r="A31" s="22"/>
      <c r="B31" s="102" t="s">
        <v>39</v>
      </c>
      <c r="C31" s="103"/>
      <c r="D31" s="29">
        <v>3114</v>
      </c>
      <c r="E31" s="27"/>
    </row>
    <row r="32" spans="1:5" s="28" customFormat="1" ht="23.25" customHeight="1" hidden="1">
      <c r="A32" s="43" t="s">
        <v>34</v>
      </c>
      <c r="B32" s="102"/>
      <c r="C32" s="103"/>
      <c r="D32" s="29"/>
      <c r="E32" s="27"/>
    </row>
    <row r="33" spans="1:5" s="28" customFormat="1" ht="22.5" customHeight="1" hidden="1">
      <c r="A33" s="22" t="s">
        <v>24</v>
      </c>
      <c r="B33" s="122" t="s">
        <v>29</v>
      </c>
      <c r="C33" s="123"/>
      <c r="D33" s="52"/>
      <c r="E33" s="27"/>
    </row>
    <row r="34" spans="1:5" s="51" customFormat="1" ht="26.25" customHeight="1" hidden="1">
      <c r="A34" s="46"/>
      <c r="B34" s="46"/>
      <c r="C34" s="54" t="s">
        <v>3</v>
      </c>
      <c r="D34" s="49"/>
      <c r="E34" s="50"/>
    </row>
    <row r="35" spans="1:5" s="51" customFormat="1" ht="26.25" customHeight="1" hidden="1">
      <c r="A35" s="46"/>
      <c r="B35" s="46"/>
      <c r="C35" s="54" t="s">
        <v>76</v>
      </c>
      <c r="D35" s="49"/>
      <c r="E35" s="50"/>
    </row>
    <row r="36" spans="1:5" s="51" customFormat="1" ht="26.25" customHeight="1" hidden="1">
      <c r="A36" s="46"/>
      <c r="B36" s="46"/>
      <c r="C36" s="54" t="s">
        <v>86</v>
      </c>
      <c r="D36" s="49"/>
      <c r="E36" s="50"/>
    </row>
    <row r="37" spans="1:5" s="51" customFormat="1" ht="26.25" customHeight="1" hidden="1">
      <c r="A37" s="46"/>
      <c r="B37" s="46"/>
      <c r="C37" s="54" t="s">
        <v>4</v>
      </c>
      <c r="D37" s="49"/>
      <c r="E37" s="50"/>
    </row>
    <row r="38" spans="1:5" s="51" customFormat="1" ht="26.25" customHeight="1" hidden="1">
      <c r="A38" s="46"/>
      <c r="B38" s="46"/>
      <c r="C38" s="54" t="s">
        <v>85</v>
      </c>
      <c r="D38" s="49"/>
      <c r="E38" s="50"/>
    </row>
    <row r="39" spans="1:5" s="51" customFormat="1" ht="26.25" customHeight="1" hidden="1">
      <c r="A39" s="46"/>
      <c r="B39" s="46"/>
      <c r="C39" s="54" t="s">
        <v>5</v>
      </c>
      <c r="D39" s="49"/>
      <c r="E39" s="50"/>
    </row>
    <row r="40" spans="1:5" s="51" customFormat="1" ht="26.25" customHeight="1" hidden="1">
      <c r="A40" s="46"/>
      <c r="B40" s="46"/>
      <c r="C40" s="54" t="s">
        <v>39</v>
      </c>
      <c r="D40" s="49"/>
      <c r="E40" s="50"/>
    </row>
    <row r="41" spans="1:5" s="51" customFormat="1" ht="26.25" customHeight="1" hidden="1">
      <c r="A41" s="46"/>
      <c r="B41" s="46"/>
      <c r="C41" s="54" t="s">
        <v>83</v>
      </c>
      <c r="D41" s="49"/>
      <c r="E41" s="50"/>
    </row>
    <row r="42" spans="1:5" s="51" customFormat="1" ht="26.25" customHeight="1" hidden="1">
      <c r="A42" s="46"/>
      <c r="B42" s="46"/>
      <c r="C42" s="54" t="s">
        <v>61</v>
      </c>
      <c r="D42" s="49"/>
      <c r="E42" s="50"/>
    </row>
    <row r="43" spans="1:5" s="51" customFormat="1" ht="26.25" customHeight="1" hidden="1">
      <c r="A43" s="46"/>
      <c r="B43" s="46"/>
      <c r="C43" s="54" t="s">
        <v>87</v>
      </c>
      <c r="D43" s="49"/>
      <c r="E43" s="50"/>
    </row>
    <row r="44" spans="1:5" s="51" customFormat="1" ht="26.25" customHeight="1" hidden="1">
      <c r="A44" s="46"/>
      <c r="B44" s="46"/>
      <c r="C44" s="54" t="s">
        <v>2</v>
      </c>
      <c r="D44" s="49"/>
      <c r="E44" s="50"/>
    </row>
    <row r="45" spans="1:5" s="51" customFormat="1" ht="26.25" customHeight="1" hidden="1">
      <c r="A45" s="46"/>
      <c r="B45" s="46"/>
      <c r="C45" s="54" t="s">
        <v>60</v>
      </c>
      <c r="D45" s="49"/>
      <c r="E45" s="50"/>
    </row>
    <row r="46" spans="1:5" s="51" customFormat="1" ht="26.25" customHeight="1" hidden="1">
      <c r="A46" s="46"/>
      <c r="B46" s="46"/>
      <c r="C46" s="54" t="s">
        <v>84</v>
      </c>
      <c r="D46" s="49"/>
      <c r="E46" s="50"/>
    </row>
    <row r="47" spans="1:5" s="51" customFormat="1" ht="26.25" customHeight="1" hidden="1">
      <c r="A47" s="46"/>
      <c r="B47" s="46"/>
      <c r="C47" s="54" t="s">
        <v>88</v>
      </c>
      <c r="D47" s="49"/>
      <c r="E47" s="50"/>
    </row>
    <row r="48" spans="1:5" s="51" customFormat="1" ht="26.25" customHeight="1" hidden="1">
      <c r="A48" s="46"/>
      <c r="B48" s="46"/>
      <c r="C48" s="54" t="s">
        <v>6</v>
      </c>
      <c r="D48" s="49"/>
      <c r="E48" s="50"/>
    </row>
    <row r="49" spans="1:5" s="51" customFormat="1" ht="26.25" customHeight="1" hidden="1">
      <c r="A49" s="46"/>
      <c r="B49" s="46"/>
      <c r="C49" s="54" t="s">
        <v>7</v>
      </c>
      <c r="D49" s="49"/>
      <c r="E49" s="50"/>
    </row>
    <row r="50" spans="1:5" s="51" customFormat="1" ht="26.25" customHeight="1" hidden="1">
      <c r="A50" s="46"/>
      <c r="B50" s="46"/>
      <c r="C50" s="54" t="s">
        <v>77</v>
      </c>
      <c r="D50" s="49"/>
      <c r="E50" s="50"/>
    </row>
    <row r="51" spans="1:5" s="28" customFormat="1" ht="21.75" customHeight="1">
      <c r="A51" s="22" t="s">
        <v>24</v>
      </c>
      <c r="B51" s="122" t="s">
        <v>8</v>
      </c>
      <c r="C51" s="123"/>
      <c r="D51" s="45">
        <f>SUM(D52:D70)</f>
        <v>0</v>
      </c>
      <c r="E51" s="27"/>
    </row>
    <row r="52" spans="1:5" s="51" customFormat="1" ht="21.75" customHeight="1" hidden="1">
      <c r="A52" s="46"/>
      <c r="B52" s="46"/>
      <c r="C52" s="145" t="s">
        <v>3</v>
      </c>
      <c r="D52" s="49"/>
      <c r="E52" s="50"/>
    </row>
    <row r="53" spans="1:5" s="51" customFormat="1" ht="21.75" customHeight="1" hidden="1">
      <c r="A53" s="46"/>
      <c r="B53" s="46"/>
      <c r="C53" s="85" t="s">
        <v>76</v>
      </c>
      <c r="D53" s="49"/>
      <c r="E53" s="50"/>
    </row>
    <row r="54" spans="1:5" s="51" customFormat="1" ht="21.75" customHeight="1" hidden="1">
      <c r="A54" s="46"/>
      <c r="B54" s="46"/>
      <c r="C54" s="85" t="s">
        <v>86</v>
      </c>
      <c r="D54" s="49"/>
      <c r="E54" s="50"/>
    </row>
    <row r="55" spans="1:5" s="51" customFormat="1" ht="21.75" customHeight="1" hidden="1">
      <c r="A55" s="46"/>
      <c r="B55" s="46"/>
      <c r="C55" s="85" t="s">
        <v>4</v>
      </c>
      <c r="D55" s="144"/>
      <c r="E55" s="50"/>
    </row>
    <row r="56" spans="1:5" s="51" customFormat="1" ht="21.75" customHeight="1" hidden="1">
      <c r="A56" s="46"/>
      <c r="B56" s="84"/>
      <c r="C56" s="85" t="s">
        <v>85</v>
      </c>
      <c r="D56" s="144"/>
      <c r="E56" s="50"/>
    </row>
    <row r="57" spans="1:5" s="51" customFormat="1" ht="21.75" customHeight="1" hidden="1">
      <c r="A57" s="46"/>
      <c r="B57" s="84"/>
      <c r="C57" s="85" t="s">
        <v>5</v>
      </c>
      <c r="D57" s="144"/>
      <c r="E57" s="50"/>
    </row>
    <row r="58" spans="1:5" s="51" customFormat="1" ht="21.75" customHeight="1" hidden="1">
      <c r="A58" s="46"/>
      <c r="B58" s="84"/>
      <c r="C58" s="85" t="s">
        <v>39</v>
      </c>
      <c r="D58" s="144"/>
      <c r="E58" s="50"/>
    </row>
    <row r="59" spans="1:5" s="51" customFormat="1" ht="21.75" customHeight="1" hidden="1">
      <c r="A59" s="46"/>
      <c r="B59" s="84"/>
      <c r="C59" s="85" t="s">
        <v>83</v>
      </c>
      <c r="D59" s="144"/>
      <c r="E59" s="50"/>
    </row>
    <row r="60" spans="1:5" s="51" customFormat="1" ht="21.75" customHeight="1" hidden="1">
      <c r="A60" s="46"/>
      <c r="B60" s="84"/>
      <c r="C60" s="85" t="s">
        <v>7</v>
      </c>
      <c r="D60" s="144"/>
      <c r="E60" s="50"/>
    </row>
    <row r="61" spans="1:5" s="51" customFormat="1" ht="21.75" customHeight="1" hidden="1">
      <c r="A61" s="46"/>
      <c r="B61" s="84"/>
      <c r="C61" s="85" t="s">
        <v>88</v>
      </c>
      <c r="D61" s="144"/>
      <c r="E61" s="50"/>
    </row>
    <row r="62" spans="1:5" s="51" customFormat="1" ht="21.75" customHeight="1" hidden="1">
      <c r="A62" s="46"/>
      <c r="B62" s="84"/>
      <c r="C62" s="85" t="s">
        <v>61</v>
      </c>
      <c r="D62" s="144"/>
      <c r="E62" s="50"/>
    </row>
    <row r="63" spans="1:5" s="51" customFormat="1" ht="21.75" customHeight="1" hidden="1">
      <c r="A63" s="46"/>
      <c r="B63" s="84"/>
      <c r="C63" s="85" t="s">
        <v>87</v>
      </c>
      <c r="D63" s="144"/>
      <c r="E63" s="50"/>
    </row>
    <row r="64" spans="1:5" s="51" customFormat="1" ht="21.75" customHeight="1" hidden="1">
      <c r="A64" s="46"/>
      <c r="B64" s="84"/>
      <c r="C64" s="85" t="s">
        <v>2</v>
      </c>
      <c r="D64" s="144"/>
      <c r="E64" s="50"/>
    </row>
    <row r="65" spans="1:5" s="51" customFormat="1" ht="21.75" customHeight="1" hidden="1">
      <c r="A65" s="46"/>
      <c r="B65" s="84"/>
      <c r="C65" s="85" t="s">
        <v>60</v>
      </c>
      <c r="D65" s="144"/>
      <c r="E65" s="50"/>
    </row>
    <row r="66" spans="1:5" s="51" customFormat="1" ht="21.75" customHeight="1" hidden="1">
      <c r="A66" s="46"/>
      <c r="B66" s="84"/>
      <c r="C66" s="85" t="s">
        <v>84</v>
      </c>
      <c r="D66" s="144"/>
      <c r="E66" s="50"/>
    </row>
    <row r="67" spans="1:5" s="51" customFormat="1" ht="21.75" customHeight="1" hidden="1">
      <c r="A67" s="46"/>
      <c r="B67" s="84"/>
      <c r="C67" s="85" t="s">
        <v>88</v>
      </c>
      <c r="D67" s="144"/>
      <c r="E67" s="50"/>
    </row>
    <row r="68" spans="1:5" s="51" customFormat="1" ht="21.75" customHeight="1" hidden="1">
      <c r="A68" s="46"/>
      <c r="B68" s="84"/>
      <c r="C68" s="85" t="s">
        <v>6</v>
      </c>
      <c r="D68" s="144"/>
      <c r="E68" s="50"/>
    </row>
    <row r="69" spans="1:5" s="51" customFormat="1" ht="21.75" customHeight="1" hidden="1">
      <c r="A69" s="46"/>
      <c r="B69" s="84"/>
      <c r="C69" s="85" t="s">
        <v>7</v>
      </c>
      <c r="D69" s="144"/>
      <c r="E69" s="50"/>
    </row>
    <row r="70" spans="1:5" s="51" customFormat="1" ht="21.75" customHeight="1" hidden="1">
      <c r="A70" s="46"/>
      <c r="B70" s="84"/>
      <c r="C70" s="85" t="s">
        <v>77</v>
      </c>
      <c r="D70" s="144"/>
      <c r="E70" s="50"/>
    </row>
    <row r="71" spans="1:5" s="28" customFormat="1" ht="26.25" customHeight="1">
      <c r="A71" s="22"/>
      <c r="B71" s="122" t="s">
        <v>9</v>
      </c>
      <c r="C71" s="123"/>
      <c r="D71" s="45">
        <f>SUM(D72:D88)</f>
        <v>155.7</v>
      </c>
      <c r="E71" s="27"/>
    </row>
    <row r="72" spans="1:5" s="51" customFormat="1" ht="26.25" customHeight="1" hidden="1">
      <c r="A72" s="46"/>
      <c r="B72" s="84"/>
      <c r="C72" s="85" t="s">
        <v>3</v>
      </c>
      <c r="D72" s="144"/>
      <c r="E72" s="50"/>
    </row>
    <row r="73" spans="1:5" s="51" customFormat="1" ht="26.25" customHeight="1" hidden="1">
      <c r="A73" s="46"/>
      <c r="B73" s="84"/>
      <c r="C73" s="85" t="s">
        <v>76</v>
      </c>
      <c r="D73" s="144"/>
      <c r="E73" s="50"/>
    </row>
    <row r="74" spans="1:5" s="51" customFormat="1" ht="26.25" customHeight="1" hidden="1">
      <c r="A74" s="46"/>
      <c r="B74" s="84"/>
      <c r="C74" s="85" t="s">
        <v>86</v>
      </c>
      <c r="D74" s="144"/>
      <c r="E74" s="50"/>
    </row>
    <row r="75" spans="1:5" s="51" customFormat="1" ht="26.25" customHeight="1" hidden="1">
      <c r="A75" s="46"/>
      <c r="B75" s="84"/>
      <c r="C75" s="85" t="s">
        <v>4</v>
      </c>
      <c r="D75" s="144"/>
      <c r="E75" s="50"/>
    </row>
    <row r="76" spans="1:5" s="51" customFormat="1" ht="26.25" customHeight="1" hidden="1">
      <c r="A76" s="46"/>
      <c r="B76" s="84"/>
      <c r="C76" s="85" t="s">
        <v>85</v>
      </c>
      <c r="D76" s="144">
        <v>155.7</v>
      </c>
      <c r="E76" s="50"/>
    </row>
    <row r="77" spans="1:5" s="51" customFormat="1" ht="26.25" customHeight="1" hidden="1">
      <c r="A77" s="46"/>
      <c r="B77" s="84"/>
      <c r="C77" s="85" t="s">
        <v>5</v>
      </c>
      <c r="D77" s="144"/>
      <c r="E77" s="50"/>
    </row>
    <row r="78" spans="1:5" s="51" customFormat="1" ht="26.25" customHeight="1" hidden="1">
      <c r="A78" s="46"/>
      <c r="B78" s="84"/>
      <c r="C78" s="85" t="s">
        <v>39</v>
      </c>
      <c r="D78" s="144"/>
      <c r="E78" s="50"/>
    </row>
    <row r="79" spans="1:5" s="51" customFormat="1" ht="26.25" customHeight="1" hidden="1">
      <c r="A79" s="46"/>
      <c r="B79" s="84"/>
      <c r="C79" s="85" t="s">
        <v>83</v>
      </c>
      <c r="D79" s="144"/>
      <c r="E79" s="50"/>
    </row>
    <row r="80" spans="1:5" s="51" customFormat="1" ht="26.25" customHeight="1" hidden="1">
      <c r="A80" s="46"/>
      <c r="B80" s="84"/>
      <c r="C80" s="85" t="s">
        <v>61</v>
      </c>
      <c r="D80" s="144"/>
      <c r="E80" s="50"/>
    </row>
    <row r="81" spans="1:5" s="51" customFormat="1" ht="26.25" customHeight="1" hidden="1">
      <c r="A81" s="46"/>
      <c r="B81" s="84"/>
      <c r="C81" s="85" t="s">
        <v>87</v>
      </c>
      <c r="D81" s="144"/>
      <c r="E81" s="50"/>
    </row>
    <row r="82" spans="1:5" s="51" customFormat="1" ht="26.25" customHeight="1" hidden="1">
      <c r="A82" s="46"/>
      <c r="B82" s="84"/>
      <c r="C82" s="85" t="s">
        <v>2</v>
      </c>
      <c r="D82" s="144"/>
      <c r="E82" s="50"/>
    </row>
    <row r="83" spans="1:5" s="51" customFormat="1" ht="26.25" customHeight="1" hidden="1">
      <c r="A83" s="46"/>
      <c r="B83" s="84"/>
      <c r="C83" s="85" t="s">
        <v>60</v>
      </c>
      <c r="D83" s="144"/>
      <c r="E83" s="50"/>
    </row>
    <row r="84" spans="1:5" s="51" customFormat="1" ht="26.25" customHeight="1" hidden="1">
      <c r="A84" s="46"/>
      <c r="B84" s="84"/>
      <c r="C84" s="85" t="s">
        <v>84</v>
      </c>
      <c r="D84" s="144"/>
      <c r="E84" s="50"/>
    </row>
    <row r="85" spans="1:5" s="51" customFormat="1" ht="26.25" customHeight="1" hidden="1">
      <c r="A85" s="46"/>
      <c r="B85" s="84"/>
      <c r="C85" s="85" t="s">
        <v>88</v>
      </c>
      <c r="D85" s="144"/>
      <c r="E85" s="50"/>
    </row>
    <row r="86" spans="1:5" s="51" customFormat="1" ht="26.25" customHeight="1" hidden="1">
      <c r="A86" s="46"/>
      <c r="B86" s="84"/>
      <c r="C86" s="85" t="s">
        <v>6</v>
      </c>
      <c r="D86" s="144"/>
      <c r="E86" s="50"/>
    </row>
    <row r="87" spans="1:5" s="51" customFormat="1" ht="26.25" customHeight="1" hidden="1">
      <c r="A87" s="46"/>
      <c r="B87" s="84"/>
      <c r="C87" s="85" t="s">
        <v>7</v>
      </c>
      <c r="D87" s="144"/>
      <c r="E87" s="50"/>
    </row>
    <row r="88" spans="1:5" s="51" customFormat="1" ht="26.25" customHeight="1" hidden="1">
      <c r="A88" s="46"/>
      <c r="B88" s="84"/>
      <c r="C88" s="85" t="s">
        <v>77</v>
      </c>
      <c r="D88" s="144"/>
      <c r="E88" s="50"/>
    </row>
    <row r="89" spans="1:5" s="28" customFormat="1" ht="26.25" customHeight="1" hidden="1">
      <c r="A89" s="30"/>
      <c r="B89" s="122" t="s">
        <v>10</v>
      </c>
      <c r="C89" s="123"/>
      <c r="D89" s="52">
        <f>SUM(D90:D106)</f>
        <v>0</v>
      </c>
      <c r="E89" s="27"/>
    </row>
    <row r="90" spans="1:5" s="51" customFormat="1" ht="26.25" customHeight="1" hidden="1">
      <c r="A90" s="46"/>
      <c r="B90" s="146"/>
      <c r="C90" s="145" t="s">
        <v>3</v>
      </c>
      <c r="D90" s="144"/>
      <c r="E90" s="50"/>
    </row>
    <row r="91" spans="1:5" s="51" customFormat="1" ht="26.25" customHeight="1" hidden="1">
      <c r="A91" s="46"/>
      <c r="B91" s="146"/>
      <c r="C91" s="145" t="s">
        <v>76</v>
      </c>
      <c r="D91" s="144"/>
      <c r="E91" s="50"/>
    </row>
    <row r="92" spans="1:5" s="51" customFormat="1" ht="26.25" customHeight="1" hidden="1">
      <c r="A92" s="46"/>
      <c r="B92" s="146"/>
      <c r="C92" s="145" t="s">
        <v>86</v>
      </c>
      <c r="D92" s="144"/>
      <c r="E92" s="50"/>
    </row>
    <row r="93" spans="1:5" s="51" customFormat="1" ht="26.25" customHeight="1" hidden="1">
      <c r="A93" s="46"/>
      <c r="B93" s="146"/>
      <c r="C93" s="145" t="s">
        <v>4</v>
      </c>
      <c r="D93" s="144"/>
      <c r="E93" s="50"/>
    </row>
    <row r="94" spans="1:5" s="51" customFormat="1" ht="26.25" customHeight="1" hidden="1">
      <c r="A94" s="46"/>
      <c r="B94" s="146"/>
      <c r="C94" s="145" t="s">
        <v>85</v>
      </c>
      <c r="D94" s="144"/>
      <c r="E94" s="50"/>
    </row>
    <row r="95" spans="1:5" s="51" customFormat="1" ht="26.25" customHeight="1" hidden="1">
      <c r="A95" s="46"/>
      <c r="B95" s="146"/>
      <c r="C95" s="145" t="s">
        <v>5</v>
      </c>
      <c r="D95" s="144"/>
      <c r="E95" s="50"/>
    </row>
    <row r="96" spans="1:5" s="51" customFormat="1" ht="26.25" customHeight="1" hidden="1">
      <c r="A96" s="46"/>
      <c r="B96" s="146"/>
      <c r="C96" s="145" t="s">
        <v>39</v>
      </c>
      <c r="D96" s="144"/>
      <c r="E96" s="50"/>
    </row>
    <row r="97" spans="1:5" s="51" customFormat="1" ht="26.25" customHeight="1" hidden="1">
      <c r="A97" s="46"/>
      <c r="B97" s="146"/>
      <c r="C97" s="145" t="s">
        <v>83</v>
      </c>
      <c r="D97" s="144"/>
      <c r="E97" s="50"/>
    </row>
    <row r="98" spans="1:5" s="51" customFormat="1" ht="26.25" customHeight="1" hidden="1">
      <c r="A98" s="46"/>
      <c r="B98" s="146"/>
      <c r="C98" s="145" t="s">
        <v>61</v>
      </c>
      <c r="D98" s="144"/>
      <c r="E98" s="50"/>
    </row>
    <row r="99" spans="1:5" s="51" customFormat="1" ht="26.25" customHeight="1" hidden="1">
      <c r="A99" s="46"/>
      <c r="B99" s="146"/>
      <c r="C99" s="145" t="s">
        <v>87</v>
      </c>
      <c r="D99" s="144"/>
      <c r="E99" s="50"/>
    </row>
    <row r="100" spans="1:5" s="51" customFormat="1" ht="26.25" customHeight="1" hidden="1">
      <c r="A100" s="46"/>
      <c r="B100" s="146"/>
      <c r="C100" s="145" t="s">
        <v>2</v>
      </c>
      <c r="D100" s="144"/>
      <c r="E100" s="50"/>
    </row>
    <row r="101" spans="1:5" s="51" customFormat="1" ht="26.25" customHeight="1" hidden="1">
      <c r="A101" s="46"/>
      <c r="B101" s="146"/>
      <c r="C101" s="145" t="s">
        <v>60</v>
      </c>
      <c r="D101" s="144"/>
      <c r="E101" s="50"/>
    </row>
    <row r="102" spans="1:5" s="51" customFormat="1" ht="26.25" customHeight="1" hidden="1">
      <c r="A102" s="46"/>
      <c r="B102" s="146"/>
      <c r="C102" s="145" t="s">
        <v>84</v>
      </c>
      <c r="D102" s="144"/>
      <c r="E102" s="50"/>
    </row>
    <row r="103" spans="1:5" s="51" customFormat="1" ht="26.25" customHeight="1" hidden="1">
      <c r="A103" s="46"/>
      <c r="B103" s="146"/>
      <c r="C103" s="145" t="s">
        <v>88</v>
      </c>
      <c r="D103" s="144"/>
      <c r="E103" s="50"/>
    </row>
    <row r="104" spans="1:5" s="51" customFormat="1" ht="26.25" customHeight="1" hidden="1">
      <c r="A104" s="46"/>
      <c r="B104" s="146"/>
      <c r="C104" s="145" t="s">
        <v>6</v>
      </c>
      <c r="D104" s="144"/>
      <c r="E104" s="50"/>
    </row>
    <row r="105" spans="1:5" s="51" customFormat="1" ht="26.25" customHeight="1" hidden="1">
      <c r="A105" s="46"/>
      <c r="B105" s="146"/>
      <c r="C105" s="145" t="s">
        <v>7</v>
      </c>
      <c r="D105" s="144"/>
      <c r="E105" s="50"/>
    </row>
    <row r="106" spans="1:5" s="51" customFormat="1" ht="26.25" customHeight="1" hidden="1">
      <c r="A106" s="46"/>
      <c r="B106" s="146"/>
      <c r="C106" s="145" t="s">
        <v>77</v>
      </c>
      <c r="D106" s="144"/>
      <c r="E106" s="50"/>
    </row>
    <row r="107" spans="1:8" s="28" customFormat="1" ht="26.25" customHeight="1">
      <c r="A107" s="22"/>
      <c r="B107" s="122" t="s">
        <v>0</v>
      </c>
      <c r="C107" s="123"/>
      <c r="D107" s="52">
        <f>SUM(D108:D124)</f>
        <v>4771.63</v>
      </c>
      <c r="E107" s="27"/>
      <c r="G107" s="32"/>
      <c r="H107" s="32"/>
    </row>
    <row r="108" spans="1:5" s="51" customFormat="1" ht="26.25" customHeight="1" hidden="1">
      <c r="A108" s="46"/>
      <c r="B108" s="146"/>
      <c r="C108" s="145" t="s">
        <v>3</v>
      </c>
      <c r="D108" s="144"/>
      <c r="E108" s="50"/>
    </row>
    <row r="109" spans="1:5" s="51" customFormat="1" ht="26.25" customHeight="1" hidden="1">
      <c r="A109" s="46"/>
      <c r="B109" s="146"/>
      <c r="C109" s="145" t="s">
        <v>76</v>
      </c>
      <c r="D109" s="144"/>
      <c r="E109" s="50"/>
    </row>
    <row r="110" spans="1:5" s="51" customFormat="1" ht="26.25" customHeight="1" hidden="1">
      <c r="A110" s="46"/>
      <c r="B110" s="146"/>
      <c r="C110" s="145" t="s">
        <v>86</v>
      </c>
      <c r="D110" s="144"/>
      <c r="E110" s="50"/>
    </row>
    <row r="111" spans="1:5" s="51" customFormat="1" ht="26.25" customHeight="1" hidden="1">
      <c r="A111" s="46"/>
      <c r="B111" s="146"/>
      <c r="C111" s="145" t="s">
        <v>4</v>
      </c>
      <c r="D111" s="144"/>
      <c r="E111" s="50"/>
    </row>
    <row r="112" spans="1:5" s="51" customFormat="1" ht="26.25" customHeight="1" hidden="1">
      <c r="A112" s="46"/>
      <c r="B112" s="146"/>
      <c r="C112" s="145" t="s">
        <v>85</v>
      </c>
      <c r="D112" s="144"/>
      <c r="E112" s="50"/>
    </row>
    <row r="113" spans="1:5" s="51" customFormat="1" ht="26.25" customHeight="1" hidden="1">
      <c r="A113" s="46"/>
      <c r="B113" s="146"/>
      <c r="C113" s="145" t="s">
        <v>5</v>
      </c>
      <c r="D113" s="144"/>
      <c r="E113" s="50"/>
    </row>
    <row r="114" spans="1:5" s="51" customFormat="1" ht="26.25" customHeight="1" hidden="1">
      <c r="A114" s="46"/>
      <c r="B114" s="146"/>
      <c r="C114" s="145" t="s">
        <v>39</v>
      </c>
      <c r="D114" s="144">
        <v>4771.63</v>
      </c>
      <c r="E114" s="50"/>
    </row>
    <row r="115" spans="1:5" s="51" customFormat="1" ht="26.25" customHeight="1" hidden="1">
      <c r="A115" s="46"/>
      <c r="B115" s="146"/>
      <c r="C115" s="145" t="s">
        <v>83</v>
      </c>
      <c r="D115" s="144"/>
      <c r="E115" s="50"/>
    </row>
    <row r="116" spans="1:5" s="51" customFormat="1" ht="26.25" customHeight="1" hidden="1">
      <c r="A116" s="46"/>
      <c r="B116" s="146"/>
      <c r="C116" s="145" t="s">
        <v>61</v>
      </c>
      <c r="D116" s="144"/>
      <c r="E116" s="50"/>
    </row>
    <row r="117" spans="1:5" s="51" customFormat="1" ht="26.25" customHeight="1" hidden="1">
      <c r="A117" s="46"/>
      <c r="B117" s="146"/>
      <c r="C117" s="145" t="s">
        <v>87</v>
      </c>
      <c r="D117" s="144"/>
      <c r="E117" s="50"/>
    </row>
    <row r="118" spans="1:5" s="51" customFormat="1" ht="26.25" customHeight="1" hidden="1">
      <c r="A118" s="46"/>
      <c r="B118" s="146"/>
      <c r="C118" s="145" t="s">
        <v>2</v>
      </c>
      <c r="D118" s="144"/>
      <c r="E118" s="50"/>
    </row>
    <row r="119" spans="1:5" s="51" customFormat="1" ht="26.25" customHeight="1" hidden="1">
      <c r="A119" s="46"/>
      <c r="B119" s="146"/>
      <c r="C119" s="145" t="s">
        <v>60</v>
      </c>
      <c r="D119" s="144"/>
      <c r="E119" s="50"/>
    </row>
    <row r="120" spans="1:5" s="51" customFormat="1" ht="26.25" customHeight="1" hidden="1">
      <c r="A120" s="46"/>
      <c r="B120" s="146"/>
      <c r="C120" s="145" t="s">
        <v>84</v>
      </c>
      <c r="D120" s="144"/>
      <c r="E120" s="50"/>
    </row>
    <row r="121" spans="1:5" s="51" customFormat="1" ht="26.25" customHeight="1" hidden="1">
      <c r="A121" s="46"/>
      <c r="B121" s="146"/>
      <c r="C121" s="145" t="s">
        <v>88</v>
      </c>
      <c r="D121" s="144"/>
      <c r="E121" s="50"/>
    </row>
    <row r="122" spans="1:5" s="51" customFormat="1" ht="26.25" customHeight="1" hidden="1">
      <c r="A122" s="46"/>
      <c r="B122" s="146"/>
      <c r="C122" s="145" t="s">
        <v>6</v>
      </c>
      <c r="D122" s="144"/>
      <c r="E122" s="50"/>
    </row>
    <row r="123" spans="1:5" s="51" customFormat="1" ht="26.25" customHeight="1" hidden="1">
      <c r="A123" s="46"/>
      <c r="B123" s="146"/>
      <c r="C123" s="145" t="s">
        <v>7</v>
      </c>
      <c r="D123" s="144"/>
      <c r="E123" s="50"/>
    </row>
    <row r="124" spans="1:5" s="51" customFormat="1" ht="26.25" customHeight="1" hidden="1">
      <c r="A124" s="46"/>
      <c r="B124" s="47"/>
      <c r="C124" s="48" t="s">
        <v>77</v>
      </c>
      <c r="D124" s="49"/>
      <c r="E124" s="50"/>
    </row>
    <row r="125" spans="1:5" s="28" customFormat="1" ht="26.25" customHeight="1" hidden="1">
      <c r="A125" s="24" t="s">
        <v>72</v>
      </c>
      <c r="B125" s="81"/>
      <c r="C125" s="80"/>
      <c r="D125" s="42"/>
      <c r="E125" s="27"/>
    </row>
    <row r="126" spans="1:5" s="34" customFormat="1" ht="26.25" customHeight="1" hidden="1">
      <c r="A126" s="22"/>
      <c r="B126" s="81"/>
      <c r="C126" s="80"/>
      <c r="D126" s="42"/>
      <c r="E126" s="33"/>
    </row>
    <row r="127" spans="1:5" s="34" customFormat="1" ht="26.25" customHeight="1" hidden="1">
      <c r="A127" s="22"/>
      <c r="B127" s="81"/>
      <c r="C127" s="80"/>
      <c r="D127" s="42"/>
      <c r="E127" s="33"/>
    </row>
    <row r="128" spans="1:5" s="34" customFormat="1" ht="26.25" customHeight="1">
      <c r="A128" s="61" t="s">
        <v>21</v>
      </c>
      <c r="B128" s="98" t="s">
        <v>73</v>
      </c>
      <c r="C128" s="99"/>
      <c r="D128" s="62">
        <f>SUM(D129:D144)</f>
        <v>330843.60000000003</v>
      </c>
      <c r="E128" s="33"/>
    </row>
    <row r="129" spans="1:5" s="78" customFormat="1" ht="20.25" customHeight="1">
      <c r="A129" s="148" t="s">
        <v>129</v>
      </c>
      <c r="B129" s="121" t="s">
        <v>165</v>
      </c>
      <c r="C129" s="121"/>
      <c r="D129" s="79">
        <v>10936.6</v>
      </c>
      <c r="E129" s="77"/>
    </row>
    <row r="130" spans="1:5" s="34" customFormat="1" ht="20.25" customHeight="1">
      <c r="A130" s="163"/>
      <c r="B130" s="121" t="s">
        <v>166</v>
      </c>
      <c r="C130" s="121"/>
      <c r="D130" s="31">
        <v>1827.43</v>
      </c>
      <c r="E130" s="35"/>
    </row>
    <row r="131" spans="1:5" s="34" customFormat="1" ht="20.25" customHeight="1">
      <c r="A131" s="164"/>
      <c r="B131" s="119" t="s">
        <v>167</v>
      </c>
      <c r="C131" s="120"/>
      <c r="D131" s="31">
        <v>18009</v>
      </c>
      <c r="E131" s="35"/>
    </row>
    <row r="132" spans="1:5" s="34" customFormat="1" ht="20.25" customHeight="1">
      <c r="A132" s="165"/>
      <c r="B132" s="119" t="s">
        <v>168</v>
      </c>
      <c r="C132" s="120"/>
      <c r="D132" s="31">
        <v>49000</v>
      </c>
      <c r="E132" s="35"/>
    </row>
    <row r="133" spans="1:5" s="34" customFormat="1" ht="20.25" customHeight="1">
      <c r="A133" s="124" t="s">
        <v>39</v>
      </c>
      <c r="B133" s="119" t="s">
        <v>169</v>
      </c>
      <c r="C133" s="127"/>
      <c r="D133" s="31">
        <v>12016.32</v>
      </c>
      <c r="E133" s="35"/>
    </row>
    <row r="134" spans="1:5" s="34" customFormat="1" ht="20.25" customHeight="1">
      <c r="A134" s="166"/>
      <c r="B134" s="119" t="s">
        <v>170</v>
      </c>
      <c r="C134" s="120"/>
      <c r="D134" s="31">
        <v>700</v>
      </c>
      <c r="E134" s="35"/>
    </row>
    <row r="135" spans="1:5" s="34" customFormat="1" ht="21" customHeight="1">
      <c r="A135" s="55" t="s">
        <v>171</v>
      </c>
      <c r="B135" s="121" t="s">
        <v>172</v>
      </c>
      <c r="C135" s="121"/>
      <c r="D135" s="31">
        <v>2212</v>
      </c>
      <c r="E135" s="35"/>
    </row>
    <row r="136" spans="1:5" s="34" customFormat="1" ht="27" customHeight="1">
      <c r="A136" s="167" t="s">
        <v>77</v>
      </c>
      <c r="B136" s="130" t="s">
        <v>165</v>
      </c>
      <c r="C136" s="131"/>
      <c r="D136" s="76">
        <v>2465.85</v>
      </c>
      <c r="E136" s="35"/>
    </row>
    <row r="137" spans="1:5" s="34" customFormat="1" ht="24" customHeight="1">
      <c r="A137" s="157" t="s">
        <v>61</v>
      </c>
      <c r="B137" s="130" t="s">
        <v>173</v>
      </c>
      <c r="C137" s="131"/>
      <c r="D137" s="76">
        <v>6483.9</v>
      </c>
      <c r="E137" s="35"/>
    </row>
    <row r="138" spans="1:5" s="34" customFormat="1" ht="21.75" customHeight="1">
      <c r="A138" s="157" t="s">
        <v>138</v>
      </c>
      <c r="B138" s="168" t="s">
        <v>174</v>
      </c>
      <c r="C138" s="168"/>
      <c r="D138" s="31">
        <v>15254.91</v>
      </c>
      <c r="E138" s="35"/>
    </row>
    <row r="139" spans="1:5" s="34" customFormat="1" ht="18.75">
      <c r="A139" s="157"/>
      <c r="B139" s="168" t="s">
        <v>175</v>
      </c>
      <c r="C139" s="168"/>
      <c r="D139" s="76">
        <v>976.2</v>
      </c>
      <c r="E139" s="35"/>
    </row>
    <row r="140" spans="1:5" s="34" customFormat="1" ht="18.75">
      <c r="A140" s="157"/>
      <c r="B140" s="169" t="s">
        <v>176</v>
      </c>
      <c r="C140" s="170"/>
      <c r="D140" s="171">
        <v>91139.59</v>
      </c>
      <c r="E140" s="35"/>
    </row>
    <row r="141" spans="1:5" s="34" customFormat="1" ht="18.75">
      <c r="A141" s="157"/>
      <c r="B141" s="169" t="s">
        <v>177</v>
      </c>
      <c r="C141" s="170"/>
      <c r="D141" s="171">
        <v>19396</v>
      </c>
      <c r="E141" s="35"/>
    </row>
    <row r="142" spans="1:5" s="34" customFormat="1" ht="45" customHeight="1">
      <c r="A142" s="157"/>
      <c r="B142" s="169" t="s">
        <v>178</v>
      </c>
      <c r="C142" s="170"/>
      <c r="D142" s="171">
        <v>15188.42</v>
      </c>
      <c r="E142" s="35"/>
    </row>
    <row r="143" spans="1:5" s="34" customFormat="1" ht="58.5" customHeight="1">
      <c r="A143" s="157"/>
      <c r="B143" s="119" t="s">
        <v>179</v>
      </c>
      <c r="C143" s="127"/>
      <c r="D143" s="171">
        <v>56509.54</v>
      </c>
      <c r="E143" s="35"/>
    </row>
    <row r="144" spans="1:5" s="34" customFormat="1" ht="55.5" customHeight="1">
      <c r="A144" s="30"/>
      <c r="B144" s="172" t="s">
        <v>180</v>
      </c>
      <c r="C144" s="173"/>
      <c r="D144" s="171">
        <v>28727.84</v>
      </c>
      <c r="E144" s="35"/>
    </row>
    <row r="145" spans="1:6" s="34" customFormat="1" ht="21" customHeight="1">
      <c r="A145" s="63"/>
      <c r="B145" s="98" t="s">
        <v>18</v>
      </c>
      <c r="C145" s="99"/>
      <c r="D145" s="64">
        <f>D10+D128</f>
        <v>367506.30000000005</v>
      </c>
      <c r="E145" s="35"/>
      <c r="F145" s="36"/>
    </row>
    <row r="146" spans="1:5" s="34" customFormat="1" ht="21" customHeight="1">
      <c r="A146" s="65"/>
      <c r="B146" s="128" t="s">
        <v>74</v>
      </c>
      <c r="C146" s="129"/>
      <c r="D146" s="66">
        <f>SUM(D147:D153)</f>
        <v>161450.1</v>
      </c>
      <c r="E146" s="35"/>
    </row>
    <row r="147" spans="1:5" ht="18.75">
      <c r="A147" s="157" t="s">
        <v>39</v>
      </c>
      <c r="B147" s="121" t="s">
        <v>181</v>
      </c>
      <c r="C147" s="121"/>
      <c r="D147" s="31">
        <v>161450.1</v>
      </c>
      <c r="E147" s="160"/>
    </row>
    <row r="148" spans="1:5" ht="55.5" customHeight="1" hidden="1">
      <c r="A148" s="157"/>
      <c r="B148" s="121"/>
      <c r="C148" s="121"/>
      <c r="D148" s="76"/>
      <c r="E148" s="160"/>
    </row>
    <row r="149" spans="1:5" s="34" customFormat="1" ht="18.75" hidden="1">
      <c r="A149" s="22"/>
      <c r="B149" s="130"/>
      <c r="C149" s="131"/>
      <c r="D149" s="53"/>
      <c r="E149" s="35"/>
    </row>
    <row r="150" spans="1:5" s="34" customFormat="1" ht="39.75" customHeight="1" hidden="1">
      <c r="A150" s="22"/>
      <c r="B150" s="130"/>
      <c r="C150" s="131"/>
      <c r="D150" s="44"/>
      <c r="E150" s="35"/>
    </row>
    <row r="151" spans="1:5" s="34" customFormat="1" ht="66.75" customHeight="1" hidden="1">
      <c r="A151" s="22"/>
      <c r="B151" s="130"/>
      <c r="C151" s="131"/>
      <c r="D151" s="159"/>
      <c r="E151" s="35"/>
    </row>
    <row r="152" spans="1:5" s="34" customFormat="1" ht="37.5" customHeight="1" hidden="1">
      <c r="A152" s="22"/>
      <c r="B152" s="141"/>
      <c r="C152" s="141"/>
      <c r="D152" s="44"/>
      <c r="E152" s="38"/>
    </row>
    <row r="153" spans="1:5" s="34" customFormat="1" ht="11.25" customHeight="1" hidden="1">
      <c r="A153" s="22"/>
      <c r="B153" s="102"/>
      <c r="C153" s="103"/>
      <c r="D153" s="53"/>
      <c r="E153" s="38"/>
    </row>
    <row r="154" spans="1:5" s="34" customFormat="1" ht="21" customHeight="1">
      <c r="A154" s="65"/>
      <c r="B154" s="128" t="s">
        <v>75</v>
      </c>
      <c r="C154" s="129"/>
      <c r="D154" s="67">
        <f>D145+D146</f>
        <v>528956.4</v>
      </c>
      <c r="E154" s="21"/>
    </row>
    <row r="155" spans="1:4" ht="21" customHeight="1">
      <c r="A155" s="73"/>
      <c r="B155" s="140" t="s">
        <v>79</v>
      </c>
      <c r="C155" s="140"/>
      <c r="D155" s="74">
        <f>SUM(D156:D165)</f>
        <v>7201839.86</v>
      </c>
    </row>
    <row r="156" spans="1:5" s="34" customFormat="1" ht="36" customHeight="1">
      <c r="A156" s="161" t="s">
        <v>78</v>
      </c>
      <c r="B156" s="141" t="s">
        <v>182</v>
      </c>
      <c r="C156" s="141"/>
      <c r="D156" s="31">
        <v>256700</v>
      </c>
      <c r="E156" s="35"/>
    </row>
    <row r="157" spans="1:5" s="71" customFormat="1" ht="21" customHeight="1">
      <c r="A157" s="162"/>
      <c r="B157" s="141"/>
      <c r="C157" s="141"/>
      <c r="D157" s="44"/>
      <c r="E157" s="72"/>
    </row>
    <row r="158" spans="1:5" s="71" customFormat="1" ht="107.25" customHeight="1">
      <c r="A158" s="174" t="s">
        <v>183</v>
      </c>
      <c r="B158" s="175" t="s">
        <v>184</v>
      </c>
      <c r="C158" s="175"/>
      <c r="D158" s="76">
        <v>6794934.21</v>
      </c>
      <c r="E158" s="72"/>
    </row>
    <row r="159" spans="1:5" s="71" customFormat="1" ht="37.5" customHeight="1">
      <c r="A159" s="176"/>
      <c r="B159" s="175" t="s">
        <v>185</v>
      </c>
      <c r="C159" s="175"/>
      <c r="D159" s="76">
        <v>33185.91</v>
      </c>
      <c r="E159" s="72"/>
    </row>
    <row r="160" spans="1:5" s="71" customFormat="1" ht="65.25" customHeight="1">
      <c r="A160" s="177"/>
      <c r="B160" s="178" t="s">
        <v>186</v>
      </c>
      <c r="C160" s="179"/>
      <c r="D160" s="44">
        <v>117019.74</v>
      </c>
      <c r="E160" s="72"/>
    </row>
    <row r="161" spans="1:4" ht="21" customHeight="1">
      <c r="A161" s="23"/>
      <c r="B161" s="130"/>
      <c r="C161" s="131"/>
      <c r="D161" s="37"/>
    </row>
    <row r="162" spans="1:8" s="39" customFormat="1" ht="21" customHeight="1">
      <c r="A162" s="23"/>
      <c r="B162" s="130"/>
      <c r="C162" s="131"/>
      <c r="D162" s="37"/>
      <c r="F162" s="25"/>
      <c r="G162" s="25"/>
      <c r="H162" s="25"/>
    </row>
    <row r="163" spans="1:8" s="39" customFormat="1" ht="21" customHeight="1">
      <c r="A163" s="23"/>
      <c r="B163" s="130"/>
      <c r="C163" s="131"/>
      <c r="D163" s="37"/>
      <c r="F163" s="25"/>
      <c r="G163" s="25"/>
      <c r="H163" s="25"/>
    </row>
    <row r="164" spans="1:8" s="39" customFormat="1" ht="21" customHeight="1">
      <c r="A164" s="23"/>
      <c r="B164" s="130"/>
      <c r="C164" s="131"/>
      <c r="D164" s="37"/>
      <c r="F164" s="25"/>
      <c r="G164" s="25"/>
      <c r="H164" s="25"/>
    </row>
    <row r="165" spans="1:8" s="39" customFormat="1" ht="21" customHeight="1">
      <c r="A165" s="23"/>
      <c r="B165" s="130"/>
      <c r="C165" s="131"/>
      <c r="D165" s="37"/>
      <c r="F165" s="25"/>
      <c r="G165" s="25"/>
      <c r="H165" s="25"/>
    </row>
    <row r="166" spans="1:8" s="39" customFormat="1" ht="17.25" customHeight="1">
      <c r="A166" s="23"/>
      <c r="B166" s="138"/>
      <c r="C166" s="139"/>
      <c r="D166" s="37"/>
      <c r="F166" s="25"/>
      <c r="G166" s="25"/>
      <c r="H166" s="25"/>
    </row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</sheetData>
  <sheetProtection/>
  <mergeCells count="61">
    <mergeCell ref="B161:C161"/>
    <mergeCell ref="B162:C162"/>
    <mergeCell ref="B163:C163"/>
    <mergeCell ref="B164:C164"/>
    <mergeCell ref="B165:C165"/>
    <mergeCell ref="B166:C166"/>
    <mergeCell ref="A156:A157"/>
    <mergeCell ref="B156:C156"/>
    <mergeCell ref="B157:C157"/>
    <mergeCell ref="A158:A160"/>
    <mergeCell ref="B158:C158"/>
    <mergeCell ref="B159:C159"/>
    <mergeCell ref="B160:C160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A133:A134"/>
    <mergeCell ref="B133:C133"/>
    <mergeCell ref="B134:C134"/>
    <mergeCell ref="B135:C135"/>
    <mergeCell ref="B136:C136"/>
    <mergeCell ref="B137:C137"/>
    <mergeCell ref="B128:C128"/>
    <mergeCell ref="A129:A132"/>
    <mergeCell ref="B129:C129"/>
    <mergeCell ref="B130:C130"/>
    <mergeCell ref="B131:C131"/>
    <mergeCell ref="B132:C132"/>
    <mergeCell ref="B32:C32"/>
    <mergeCell ref="B33:C33"/>
    <mergeCell ref="B51:C51"/>
    <mergeCell ref="B71:C71"/>
    <mergeCell ref="B89:C89"/>
    <mergeCell ref="B107:C107"/>
    <mergeCell ref="A9:D9"/>
    <mergeCell ref="B10:C10"/>
    <mergeCell ref="B11:C11"/>
    <mergeCell ref="B29:C29"/>
    <mergeCell ref="B30:C30"/>
    <mergeCell ref="B31:C31"/>
    <mergeCell ref="A1:E1"/>
    <mergeCell ref="A2:D2"/>
    <mergeCell ref="A4:C4"/>
    <mergeCell ref="A5:C5"/>
    <mergeCell ref="A6:C6"/>
    <mergeCell ref="A7:C7"/>
  </mergeCells>
  <printOptions horizontalCentered="1"/>
  <pageMargins left="0.57" right="0.1968503937007874" top="0.4330708661417323" bottom="0.2" header="0.31496062992125984" footer="0.25"/>
  <pageSetup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3"/>
  <sheetViews>
    <sheetView view="pageBreakPreview" zoomScaleSheetLayoutView="100" zoomScalePageLayoutView="0" workbookViewId="0" topLeftCell="A1">
      <selection activeCell="A2" sqref="A2:IV3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40" customWidth="1"/>
    <col min="5" max="5" width="8.8515625" style="39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0.25" customHeight="1">
      <c r="A1" s="104" t="s">
        <v>187</v>
      </c>
      <c r="B1" s="104"/>
      <c r="C1" s="104"/>
      <c r="D1" s="104"/>
      <c r="E1" s="104"/>
    </row>
    <row r="2" spans="1:5" ht="20.25" customHeight="1" hidden="1">
      <c r="A2" s="105" t="s">
        <v>188</v>
      </c>
      <c r="B2" s="105"/>
      <c r="C2" s="105"/>
      <c r="D2" s="106"/>
      <c r="E2" s="26"/>
    </row>
    <row r="3" spans="1:5" ht="20.25" customHeight="1" hidden="1">
      <c r="A3" s="56"/>
      <c r="B3" s="56"/>
      <c r="C3" s="56"/>
      <c r="D3" s="58" t="s">
        <v>23</v>
      </c>
      <c r="E3" s="26"/>
    </row>
    <row r="4" spans="1:5" ht="23.25" customHeight="1">
      <c r="A4" s="107" t="s">
        <v>189</v>
      </c>
      <c r="B4" s="108"/>
      <c r="C4" s="109"/>
      <c r="D4" s="60">
        <f>D5+D6+D7</f>
        <v>2646660.97</v>
      </c>
      <c r="E4" s="26"/>
    </row>
    <row r="5" spans="1:5" ht="23.25" customHeight="1">
      <c r="A5" s="110" t="s">
        <v>80</v>
      </c>
      <c r="B5" s="111"/>
      <c r="C5" s="112"/>
      <c r="D5" s="57">
        <v>2646660.97</v>
      </c>
      <c r="E5" s="26"/>
    </row>
    <row r="6" spans="1:5" ht="23.25" customHeight="1">
      <c r="A6" s="110" t="s">
        <v>81</v>
      </c>
      <c r="B6" s="111"/>
      <c r="C6" s="112"/>
      <c r="D6" s="68"/>
      <c r="E6" s="26"/>
    </row>
    <row r="7" spans="1:5" ht="23.25" customHeight="1">
      <c r="A7" s="113" t="s">
        <v>82</v>
      </c>
      <c r="B7" s="113"/>
      <c r="C7" s="113"/>
      <c r="D7" s="57"/>
      <c r="E7" s="26"/>
    </row>
    <row r="8" spans="1:5" ht="23.25" customHeight="1">
      <c r="A8" s="69"/>
      <c r="B8" s="70"/>
      <c r="C8" s="70"/>
      <c r="D8" s="68"/>
      <c r="E8" s="26"/>
    </row>
    <row r="9" spans="1:5" s="28" customFormat="1" ht="23.25" customHeight="1">
      <c r="A9" s="95" t="s">
        <v>92</v>
      </c>
      <c r="B9" s="96"/>
      <c r="C9" s="96"/>
      <c r="D9" s="97"/>
      <c r="E9" s="27"/>
    </row>
    <row r="10" spans="1:5" s="28" customFormat="1" ht="25.5" customHeight="1">
      <c r="A10" s="59" t="s">
        <v>69</v>
      </c>
      <c r="B10" s="98" t="s">
        <v>70</v>
      </c>
      <c r="C10" s="99"/>
      <c r="D10" s="60">
        <f>D11+D29+D30+D33++D51+D71+D89+D107+D125+D126+D127+D31+D32</f>
        <v>251724.01</v>
      </c>
      <c r="E10" s="27"/>
    </row>
    <row r="11" spans="1:5" s="28" customFormat="1" ht="36" customHeight="1">
      <c r="A11" s="43" t="s">
        <v>71</v>
      </c>
      <c r="B11" s="116" t="s">
        <v>149</v>
      </c>
      <c r="C11" s="117"/>
      <c r="D11" s="45">
        <f>SUM(D12:D28)</f>
        <v>0</v>
      </c>
      <c r="E11" s="27"/>
    </row>
    <row r="12" spans="1:5" s="51" customFormat="1" ht="19.5" customHeight="1" hidden="1">
      <c r="A12" s="46"/>
      <c r="B12" s="47"/>
      <c r="C12" s="90" t="s">
        <v>3</v>
      </c>
      <c r="D12" s="144"/>
      <c r="E12" s="50"/>
    </row>
    <row r="13" spans="1:5" s="51" customFormat="1" ht="19.5" customHeight="1" hidden="1">
      <c r="A13" s="46"/>
      <c r="B13" s="47"/>
      <c r="C13" s="90" t="s">
        <v>76</v>
      </c>
      <c r="D13" s="144"/>
      <c r="E13" s="50"/>
    </row>
    <row r="14" spans="1:5" s="51" customFormat="1" ht="19.5" customHeight="1" hidden="1">
      <c r="A14" s="46"/>
      <c r="B14" s="47"/>
      <c r="C14" s="90" t="s">
        <v>86</v>
      </c>
      <c r="D14" s="144"/>
      <c r="E14" s="50"/>
    </row>
    <row r="15" spans="1:5" s="51" customFormat="1" ht="19.5" customHeight="1" hidden="1">
      <c r="A15" s="46"/>
      <c r="B15" s="47"/>
      <c r="C15" s="90" t="s">
        <v>4</v>
      </c>
      <c r="D15" s="144"/>
      <c r="E15" s="50"/>
    </row>
    <row r="16" spans="1:5" s="51" customFormat="1" ht="19.5" customHeight="1" hidden="1">
      <c r="A16" s="46"/>
      <c r="B16" s="47"/>
      <c r="C16" s="90" t="s">
        <v>85</v>
      </c>
      <c r="D16" s="144"/>
      <c r="E16" s="50"/>
    </row>
    <row r="17" spans="1:5" s="51" customFormat="1" ht="19.5" customHeight="1" hidden="1">
      <c r="A17" s="46"/>
      <c r="B17" s="47"/>
      <c r="C17" s="90" t="s">
        <v>5</v>
      </c>
      <c r="D17" s="144"/>
      <c r="E17" s="50"/>
    </row>
    <row r="18" spans="1:5" s="51" customFormat="1" ht="19.5" customHeight="1" hidden="1">
      <c r="A18" s="46"/>
      <c r="B18" s="47"/>
      <c r="C18" s="90" t="s">
        <v>39</v>
      </c>
      <c r="D18" s="144"/>
      <c r="E18" s="50"/>
    </row>
    <row r="19" spans="1:5" s="51" customFormat="1" ht="19.5" customHeight="1" hidden="1">
      <c r="A19" s="46"/>
      <c r="B19" s="47"/>
      <c r="C19" s="90" t="s">
        <v>83</v>
      </c>
      <c r="D19" s="144"/>
      <c r="E19" s="50"/>
    </row>
    <row r="20" spans="1:5" s="51" customFormat="1" ht="19.5" customHeight="1" hidden="1">
      <c r="A20" s="46"/>
      <c r="B20" s="47"/>
      <c r="C20" s="90" t="s">
        <v>11</v>
      </c>
      <c r="D20" s="144"/>
      <c r="E20" s="50"/>
    </row>
    <row r="21" spans="1:5" s="51" customFormat="1" ht="19.5" customHeight="1" hidden="1">
      <c r="A21" s="46"/>
      <c r="B21" s="47"/>
      <c r="C21" s="90" t="s">
        <v>87</v>
      </c>
      <c r="D21" s="144"/>
      <c r="E21" s="50"/>
    </row>
    <row r="22" spans="1:5" s="51" customFormat="1" ht="19.5" customHeight="1" hidden="1">
      <c r="A22" s="46"/>
      <c r="B22" s="47"/>
      <c r="C22" s="90" t="s">
        <v>2</v>
      </c>
      <c r="D22" s="144"/>
      <c r="E22" s="50"/>
    </row>
    <row r="23" spans="1:5" s="51" customFormat="1" ht="19.5" customHeight="1" hidden="1">
      <c r="A23" s="46"/>
      <c r="B23" s="47"/>
      <c r="C23" s="90" t="s">
        <v>60</v>
      </c>
      <c r="D23" s="144"/>
      <c r="E23" s="50"/>
    </row>
    <row r="24" spans="1:5" s="51" customFormat="1" ht="19.5" customHeight="1" hidden="1">
      <c r="A24" s="46"/>
      <c r="B24" s="47"/>
      <c r="C24" s="90" t="s">
        <v>84</v>
      </c>
      <c r="D24" s="144"/>
      <c r="E24" s="50"/>
    </row>
    <row r="25" spans="1:5" s="51" customFormat="1" ht="19.5" customHeight="1" hidden="1">
      <c r="A25" s="46"/>
      <c r="B25" s="47"/>
      <c r="C25" s="90" t="s">
        <v>88</v>
      </c>
      <c r="D25" s="144"/>
      <c r="E25" s="50"/>
    </row>
    <row r="26" spans="1:5" s="51" customFormat="1" ht="19.5" customHeight="1" hidden="1">
      <c r="A26" s="46"/>
      <c r="B26" s="47"/>
      <c r="C26" s="90" t="s">
        <v>6</v>
      </c>
      <c r="D26" s="144"/>
      <c r="E26" s="50"/>
    </row>
    <row r="27" spans="1:5" s="51" customFormat="1" ht="19.5" customHeight="1" hidden="1">
      <c r="A27" s="46"/>
      <c r="B27" s="47"/>
      <c r="C27" s="90" t="s">
        <v>7</v>
      </c>
      <c r="D27" s="144"/>
      <c r="E27" s="50"/>
    </row>
    <row r="28" spans="1:5" s="51" customFormat="1" ht="19.5" customHeight="1" hidden="1">
      <c r="A28" s="46"/>
      <c r="B28" s="47"/>
      <c r="C28" s="90" t="s">
        <v>77</v>
      </c>
      <c r="D28" s="144"/>
      <c r="E28" s="50"/>
    </row>
    <row r="29" spans="1:5" s="28" customFormat="1" ht="21.75" customHeight="1">
      <c r="A29" s="22" t="s">
        <v>32</v>
      </c>
      <c r="B29" s="102" t="s">
        <v>33</v>
      </c>
      <c r="C29" s="103"/>
      <c r="D29" s="29">
        <v>87812.22</v>
      </c>
      <c r="E29" s="27"/>
    </row>
    <row r="30" spans="1:5" s="28" customFormat="1" ht="21.75" customHeight="1">
      <c r="A30" s="22"/>
      <c r="B30" s="102" t="s">
        <v>164</v>
      </c>
      <c r="C30" s="103"/>
      <c r="D30" s="29">
        <v>163911.79</v>
      </c>
      <c r="E30" s="27"/>
    </row>
    <row r="31" spans="1:5" s="28" customFormat="1" ht="21.75" customHeight="1" hidden="1">
      <c r="A31" s="22"/>
      <c r="B31" s="102" t="s">
        <v>39</v>
      </c>
      <c r="C31" s="103"/>
      <c r="D31" s="29"/>
      <c r="E31" s="27"/>
    </row>
    <row r="32" spans="1:5" s="28" customFormat="1" ht="23.25" customHeight="1">
      <c r="A32" s="43" t="s">
        <v>34</v>
      </c>
      <c r="B32" s="102"/>
      <c r="C32" s="103"/>
      <c r="D32" s="29"/>
      <c r="E32" s="27"/>
    </row>
    <row r="33" spans="1:5" s="28" customFormat="1" ht="22.5" customHeight="1">
      <c r="A33" s="22" t="s">
        <v>24</v>
      </c>
      <c r="B33" s="122" t="s">
        <v>29</v>
      </c>
      <c r="C33" s="123"/>
      <c r="D33" s="52"/>
      <c r="E33" s="27"/>
    </row>
    <row r="34" spans="1:5" s="51" customFormat="1" ht="26.25" customHeight="1" hidden="1">
      <c r="A34" s="46"/>
      <c r="B34" s="46"/>
      <c r="C34" s="54" t="s">
        <v>3</v>
      </c>
      <c r="D34" s="49"/>
      <c r="E34" s="50"/>
    </row>
    <row r="35" spans="1:5" s="51" customFormat="1" ht="26.25" customHeight="1" hidden="1">
      <c r="A35" s="46"/>
      <c r="B35" s="46"/>
      <c r="C35" s="54" t="s">
        <v>76</v>
      </c>
      <c r="D35" s="49"/>
      <c r="E35" s="50"/>
    </row>
    <row r="36" spans="1:5" s="51" customFormat="1" ht="26.25" customHeight="1" hidden="1">
      <c r="A36" s="46"/>
      <c r="B36" s="46"/>
      <c r="C36" s="54" t="s">
        <v>86</v>
      </c>
      <c r="D36" s="49"/>
      <c r="E36" s="50"/>
    </row>
    <row r="37" spans="1:5" s="51" customFormat="1" ht="26.25" customHeight="1" hidden="1">
      <c r="A37" s="46"/>
      <c r="B37" s="46"/>
      <c r="C37" s="54" t="s">
        <v>4</v>
      </c>
      <c r="D37" s="49"/>
      <c r="E37" s="50"/>
    </row>
    <row r="38" spans="1:5" s="51" customFormat="1" ht="26.25" customHeight="1" hidden="1">
      <c r="A38" s="46"/>
      <c r="B38" s="46"/>
      <c r="C38" s="54" t="s">
        <v>85</v>
      </c>
      <c r="D38" s="49"/>
      <c r="E38" s="50"/>
    </row>
    <row r="39" spans="1:5" s="51" customFormat="1" ht="26.25" customHeight="1" hidden="1">
      <c r="A39" s="46"/>
      <c r="B39" s="46"/>
      <c r="C39" s="54" t="s">
        <v>5</v>
      </c>
      <c r="D39" s="49"/>
      <c r="E39" s="50"/>
    </row>
    <row r="40" spans="1:5" s="51" customFormat="1" ht="26.25" customHeight="1" hidden="1">
      <c r="A40" s="46"/>
      <c r="B40" s="46"/>
      <c r="C40" s="54" t="s">
        <v>39</v>
      </c>
      <c r="D40" s="49"/>
      <c r="E40" s="50"/>
    </row>
    <row r="41" spans="1:5" s="51" customFormat="1" ht="26.25" customHeight="1" hidden="1">
      <c r="A41" s="46"/>
      <c r="B41" s="46"/>
      <c r="C41" s="54" t="s">
        <v>83</v>
      </c>
      <c r="D41" s="49"/>
      <c r="E41" s="50"/>
    </row>
    <row r="42" spans="1:5" s="51" customFormat="1" ht="26.25" customHeight="1" hidden="1">
      <c r="A42" s="46"/>
      <c r="B42" s="46"/>
      <c r="C42" s="54" t="s">
        <v>61</v>
      </c>
      <c r="D42" s="49"/>
      <c r="E42" s="50"/>
    </row>
    <row r="43" spans="1:5" s="51" customFormat="1" ht="26.25" customHeight="1" hidden="1">
      <c r="A43" s="46"/>
      <c r="B43" s="46"/>
      <c r="C43" s="54" t="s">
        <v>87</v>
      </c>
      <c r="D43" s="49"/>
      <c r="E43" s="50"/>
    </row>
    <row r="44" spans="1:5" s="51" customFormat="1" ht="26.25" customHeight="1" hidden="1">
      <c r="A44" s="46"/>
      <c r="B44" s="46"/>
      <c r="C44" s="54" t="s">
        <v>2</v>
      </c>
      <c r="D44" s="49"/>
      <c r="E44" s="50"/>
    </row>
    <row r="45" spans="1:5" s="51" customFormat="1" ht="26.25" customHeight="1" hidden="1">
      <c r="A45" s="46"/>
      <c r="B45" s="46"/>
      <c r="C45" s="54" t="s">
        <v>60</v>
      </c>
      <c r="D45" s="49"/>
      <c r="E45" s="50"/>
    </row>
    <row r="46" spans="1:5" s="51" customFormat="1" ht="26.25" customHeight="1" hidden="1">
      <c r="A46" s="46"/>
      <c r="B46" s="46"/>
      <c r="C46" s="54" t="s">
        <v>84</v>
      </c>
      <c r="D46" s="49"/>
      <c r="E46" s="50"/>
    </row>
    <row r="47" spans="1:5" s="51" customFormat="1" ht="26.25" customHeight="1" hidden="1">
      <c r="A47" s="46"/>
      <c r="B47" s="46"/>
      <c r="C47" s="54" t="s">
        <v>88</v>
      </c>
      <c r="D47" s="49"/>
      <c r="E47" s="50"/>
    </row>
    <row r="48" spans="1:5" s="51" customFormat="1" ht="26.25" customHeight="1" hidden="1">
      <c r="A48" s="46"/>
      <c r="B48" s="46"/>
      <c r="C48" s="54" t="s">
        <v>6</v>
      </c>
      <c r="D48" s="49"/>
      <c r="E48" s="50"/>
    </row>
    <row r="49" spans="1:5" s="51" customFormat="1" ht="26.25" customHeight="1" hidden="1">
      <c r="A49" s="46"/>
      <c r="B49" s="46"/>
      <c r="C49" s="54" t="s">
        <v>7</v>
      </c>
      <c r="D49" s="49"/>
      <c r="E49" s="50"/>
    </row>
    <row r="50" spans="1:5" s="51" customFormat="1" ht="26.25" customHeight="1" hidden="1">
      <c r="A50" s="46"/>
      <c r="B50" s="46"/>
      <c r="C50" s="54" t="s">
        <v>77</v>
      </c>
      <c r="D50" s="49"/>
      <c r="E50" s="50"/>
    </row>
    <row r="51" spans="1:5" s="28" customFormat="1" ht="21.75" customHeight="1">
      <c r="A51" s="22" t="s">
        <v>24</v>
      </c>
      <c r="B51" s="122" t="s">
        <v>8</v>
      </c>
      <c r="C51" s="123"/>
      <c r="D51" s="45">
        <f>SUM(D52:D70)</f>
        <v>0</v>
      </c>
      <c r="E51" s="27"/>
    </row>
    <row r="52" spans="1:5" s="51" customFormat="1" ht="21.75" customHeight="1" hidden="1">
      <c r="A52" s="46"/>
      <c r="B52" s="46"/>
      <c r="C52" s="145" t="s">
        <v>3</v>
      </c>
      <c r="D52" s="49"/>
      <c r="E52" s="50"/>
    </row>
    <row r="53" spans="1:5" s="51" customFormat="1" ht="21.75" customHeight="1" hidden="1">
      <c r="A53" s="46"/>
      <c r="B53" s="46"/>
      <c r="C53" s="85" t="s">
        <v>76</v>
      </c>
      <c r="D53" s="49"/>
      <c r="E53" s="50"/>
    </row>
    <row r="54" spans="1:5" s="51" customFormat="1" ht="21.75" customHeight="1" hidden="1">
      <c r="A54" s="46"/>
      <c r="B54" s="46"/>
      <c r="C54" s="85" t="s">
        <v>86</v>
      </c>
      <c r="D54" s="49"/>
      <c r="E54" s="50"/>
    </row>
    <row r="55" spans="1:5" s="51" customFormat="1" ht="21.75" customHeight="1" hidden="1">
      <c r="A55" s="46"/>
      <c r="B55" s="46"/>
      <c r="C55" s="85" t="s">
        <v>4</v>
      </c>
      <c r="D55" s="144"/>
      <c r="E55" s="50"/>
    </row>
    <row r="56" spans="1:5" s="51" customFormat="1" ht="21.75" customHeight="1" hidden="1">
      <c r="A56" s="46"/>
      <c r="B56" s="84"/>
      <c r="C56" s="85" t="s">
        <v>85</v>
      </c>
      <c r="D56" s="144"/>
      <c r="E56" s="50"/>
    </row>
    <row r="57" spans="1:5" s="51" customFormat="1" ht="21.75" customHeight="1" hidden="1">
      <c r="A57" s="46"/>
      <c r="B57" s="84"/>
      <c r="C57" s="85" t="s">
        <v>5</v>
      </c>
      <c r="D57" s="144"/>
      <c r="E57" s="50"/>
    </row>
    <row r="58" spans="1:5" s="51" customFormat="1" ht="21.75" customHeight="1" hidden="1">
      <c r="A58" s="46"/>
      <c r="B58" s="84"/>
      <c r="C58" s="85" t="s">
        <v>39</v>
      </c>
      <c r="D58" s="144"/>
      <c r="E58" s="50"/>
    </row>
    <row r="59" spans="1:5" s="51" customFormat="1" ht="21.75" customHeight="1" hidden="1">
      <c r="A59" s="46"/>
      <c r="B59" s="84"/>
      <c r="C59" s="85" t="s">
        <v>83</v>
      </c>
      <c r="D59" s="144"/>
      <c r="E59" s="50"/>
    </row>
    <row r="60" spans="1:5" s="51" customFormat="1" ht="21.75" customHeight="1" hidden="1">
      <c r="A60" s="46"/>
      <c r="B60" s="84"/>
      <c r="C60" s="85" t="s">
        <v>7</v>
      </c>
      <c r="D60" s="144"/>
      <c r="E60" s="50"/>
    </row>
    <row r="61" spans="1:5" s="51" customFormat="1" ht="21.75" customHeight="1" hidden="1">
      <c r="A61" s="46"/>
      <c r="B61" s="84"/>
      <c r="C61" s="85" t="s">
        <v>88</v>
      </c>
      <c r="D61" s="144"/>
      <c r="E61" s="50"/>
    </row>
    <row r="62" spans="1:5" s="51" customFormat="1" ht="21.75" customHeight="1" hidden="1">
      <c r="A62" s="46"/>
      <c r="B62" s="84"/>
      <c r="C62" s="85" t="s">
        <v>61</v>
      </c>
      <c r="D62" s="144"/>
      <c r="E62" s="50"/>
    </row>
    <row r="63" spans="1:5" s="51" customFormat="1" ht="21.75" customHeight="1" hidden="1">
      <c r="A63" s="46"/>
      <c r="B63" s="84"/>
      <c r="C63" s="85" t="s">
        <v>87</v>
      </c>
      <c r="D63" s="144"/>
      <c r="E63" s="50"/>
    </row>
    <row r="64" spans="1:5" s="51" customFormat="1" ht="21.75" customHeight="1" hidden="1">
      <c r="A64" s="46"/>
      <c r="B64" s="84"/>
      <c r="C64" s="85" t="s">
        <v>2</v>
      </c>
      <c r="D64" s="144"/>
      <c r="E64" s="50"/>
    </row>
    <row r="65" spans="1:5" s="51" customFormat="1" ht="21.75" customHeight="1" hidden="1">
      <c r="A65" s="46"/>
      <c r="B65" s="84"/>
      <c r="C65" s="85" t="s">
        <v>60</v>
      </c>
      <c r="D65" s="144"/>
      <c r="E65" s="50"/>
    </row>
    <row r="66" spans="1:5" s="51" customFormat="1" ht="21.75" customHeight="1" hidden="1">
      <c r="A66" s="46"/>
      <c r="B66" s="84"/>
      <c r="C66" s="85" t="s">
        <v>84</v>
      </c>
      <c r="D66" s="144"/>
      <c r="E66" s="50"/>
    </row>
    <row r="67" spans="1:5" s="51" customFormat="1" ht="21.75" customHeight="1" hidden="1">
      <c r="A67" s="46"/>
      <c r="B67" s="84"/>
      <c r="C67" s="85" t="s">
        <v>88</v>
      </c>
      <c r="D67" s="144"/>
      <c r="E67" s="50"/>
    </row>
    <row r="68" spans="1:5" s="51" customFormat="1" ht="21.75" customHeight="1" hidden="1">
      <c r="A68" s="46"/>
      <c r="B68" s="84"/>
      <c r="C68" s="85" t="s">
        <v>6</v>
      </c>
      <c r="D68" s="144"/>
      <c r="E68" s="50"/>
    </row>
    <row r="69" spans="1:5" s="51" customFormat="1" ht="21.75" customHeight="1" hidden="1">
      <c r="A69" s="46"/>
      <c r="B69" s="84"/>
      <c r="C69" s="85" t="s">
        <v>7</v>
      </c>
      <c r="D69" s="144"/>
      <c r="E69" s="50"/>
    </row>
    <row r="70" spans="1:5" s="51" customFormat="1" ht="21.75" customHeight="1" hidden="1">
      <c r="A70" s="46"/>
      <c r="B70" s="84"/>
      <c r="C70" s="85" t="s">
        <v>77</v>
      </c>
      <c r="D70" s="144"/>
      <c r="E70" s="50"/>
    </row>
    <row r="71" spans="1:5" s="28" customFormat="1" ht="26.25" customHeight="1">
      <c r="A71" s="22"/>
      <c r="B71" s="122" t="s">
        <v>9</v>
      </c>
      <c r="C71" s="123"/>
      <c r="D71" s="45">
        <f>SUM(D72:D88)</f>
        <v>0</v>
      </c>
      <c r="E71" s="27"/>
    </row>
    <row r="72" spans="1:5" s="51" customFormat="1" ht="26.25" customHeight="1" hidden="1">
      <c r="A72" s="46"/>
      <c r="B72" s="84"/>
      <c r="C72" s="85" t="s">
        <v>3</v>
      </c>
      <c r="D72" s="144"/>
      <c r="E72" s="50"/>
    </row>
    <row r="73" spans="1:5" s="51" customFormat="1" ht="26.25" customHeight="1" hidden="1">
      <c r="A73" s="46"/>
      <c r="B73" s="84"/>
      <c r="C73" s="85" t="s">
        <v>76</v>
      </c>
      <c r="D73" s="144"/>
      <c r="E73" s="50"/>
    </row>
    <row r="74" spans="1:5" s="51" customFormat="1" ht="26.25" customHeight="1" hidden="1">
      <c r="A74" s="46"/>
      <c r="B74" s="84"/>
      <c r="C74" s="85" t="s">
        <v>86</v>
      </c>
      <c r="D74" s="144"/>
      <c r="E74" s="50"/>
    </row>
    <row r="75" spans="1:5" s="51" customFormat="1" ht="26.25" customHeight="1" hidden="1">
      <c r="A75" s="46"/>
      <c r="B75" s="84"/>
      <c r="C75" s="85" t="s">
        <v>4</v>
      </c>
      <c r="D75" s="144"/>
      <c r="E75" s="50"/>
    </row>
    <row r="76" spans="1:5" s="51" customFormat="1" ht="26.25" customHeight="1" hidden="1">
      <c r="A76" s="46"/>
      <c r="B76" s="84"/>
      <c r="C76" s="85" t="s">
        <v>85</v>
      </c>
      <c r="D76" s="144"/>
      <c r="E76" s="50"/>
    </row>
    <row r="77" spans="1:5" s="51" customFormat="1" ht="26.25" customHeight="1" hidden="1">
      <c r="A77" s="46"/>
      <c r="B77" s="84"/>
      <c r="C77" s="85" t="s">
        <v>5</v>
      </c>
      <c r="D77" s="144"/>
      <c r="E77" s="50"/>
    </row>
    <row r="78" spans="1:5" s="51" customFormat="1" ht="26.25" customHeight="1" hidden="1">
      <c r="A78" s="46"/>
      <c r="B78" s="84"/>
      <c r="C78" s="85" t="s">
        <v>39</v>
      </c>
      <c r="D78" s="144"/>
      <c r="E78" s="50"/>
    </row>
    <row r="79" spans="1:5" s="51" customFormat="1" ht="26.25" customHeight="1" hidden="1">
      <c r="A79" s="46"/>
      <c r="B79" s="84"/>
      <c r="C79" s="85" t="s">
        <v>83</v>
      </c>
      <c r="D79" s="144"/>
      <c r="E79" s="50"/>
    </row>
    <row r="80" spans="1:5" s="51" customFormat="1" ht="26.25" customHeight="1" hidden="1">
      <c r="A80" s="46"/>
      <c r="B80" s="84"/>
      <c r="C80" s="85" t="s">
        <v>61</v>
      </c>
      <c r="D80" s="144"/>
      <c r="E80" s="50"/>
    </row>
    <row r="81" spans="1:5" s="51" customFormat="1" ht="26.25" customHeight="1" hidden="1">
      <c r="A81" s="46"/>
      <c r="B81" s="84"/>
      <c r="C81" s="85" t="s">
        <v>87</v>
      </c>
      <c r="D81" s="144"/>
      <c r="E81" s="50"/>
    </row>
    <row r="82" spans="1:5" s="51" customFormat="1" ht="26.25" customHeight="1" hidden="1">
      <c r="A82" s="46"/>
      <c r="B82" s="84"/>
      <c r="C82" s="85" t="s">
        <v>2</v>
      </c>
      <c r="D82" s="144"/>
      <c r="E82" s="50"/>
    </row>
    <row r="83" spans="1:5" s="51" customFormat="1" ht="26.25" customHeight="1" hidden="1">
      <c r="A83" s="46"/>
      <c r="B83" s="84"/>
      <c r="C83" s="85" t="s">
        <v>60</v>
      </c>
      <c r="D83" s="144"/>
      <c r="E83" s="50"/>
    </row>
    <row r="84" spans="1:5" s="51" customFormat="1" ht="26.25" customHeight="1" hidden="1">
      <c r="A84" s="46"/>
      <c r="B84" s="84"/>
      <c r="C84" s="85" t="s">
        <v>84</v>
      </c>
      <c r="D84" s="144"/>
      <c r="E84" s="50"/>
    </row>
    <row r="85" spans="1:5" s="51" customFormat="1" ht="26.25" customHeight="1" hidden="1">
      <c r="A85" s="46"/>
      <c r="B85" s="84"/>
      <c r="C85" s="85" t="s">
        <v>88</v>
      </c>
      <c r="D85" s="144"/>
      <c r="E85" s="50"/>
    </row>
    <row r="86" spans="1:5" s="51" customFormat="1" ht="26.25" customHeight="1" hidden="1">
      <c r="A86" s="46"/>
      <c r="B86" s="84"/>
      <c r="C86" s="85" t="s">
        <v>6</v>
      </c>
      <c r="D86" s="144"/>
      <c r="E86" s="50"/>
    </row>
    <row r="87" spans="1:5" s="51" customFormat="1" ht="26.25" customHeight="1" hidden="1">
      <c r="A87" s="46"/>
      <c r="B87" s="84"/>
      <c r="C87" s="85" t="s">
        <v>7</v>
      </c>
      <c r="D87" s="144"/>
      <c r="E87" s="50"/>
    </row>
    <row r="88" spans="1:5" s="51" customFormat="1" ht="26.25" customHeight="1" hidden="1">
      <c r="A88" s="46"/>
      <c r="B88" s="84"/>
      <c r="C88" s="85" t="s">
        <v>77</v>
      </c>
      <c r="D88" s="144"/>
      <c r="E88" s="50"/>
    </row>
    <row r="89" spans="1:5" s="28" customFormat="1" ht="26.25" customHeight="1">
      <c r="A89" s="30"/>
      <c r="B89" s="122" t="s">
        <v>10</v>
      </c>
      <c r="C89" s="123"/>
      <c r="D89" s="52">
        <f>SUM(D90:D106)</f>
        <v>0</v>
      </c>
      <c r="E89" s="27"/>
    </row>
    <row r="90" spans="1:5" s="51" customFormat="1" ht="26.25" customHeight="1" hidden="1">
      <c r="A90" s="46"/>
      <c r="B90" s="146"/>
      <c r="C90" s="145" t="s">
        <v>3</v>
      </c>
      <c r="D90" s="144"/>
      <c r="E90" s="50"/>
    </row>
    <row r="91" spans="1:5" s="51" customFormat="1" ht="26.25" customHeight="1" hidden="1">
      <c r="A91" s="46"/>
      <c r="B91" s="146"/>
      <c r="C91" s="145" t="s">
        <v>76</v>
      </c>
      <c r="D91" s="144"/>
      <c r="E91" s="50"/>
    </row>
    <row r="92" spans="1:5" s="51" customFormat="1" ht="26.25" customHeight="1" hidden="1">
      <c r="A92" s="46"/>
      <c r="B92" s="146"/>
      <c r="C92" s="145" t="s">
        <v>86</v>
      </c>
      <c r="D92" s="144"/>
      <c r="E92" s="50"/>
    </row>
    <row r="93" spans="1:5" s="51" customFormat="1" ht="26.25" customHeight="1" hidden="1">
      <c r="A93" s="46"/>
      <c r="B93" s="146"/>
      <c r="C93" s="145" t="s">
        <v>4</v>
      </c>
      <c r="D93" s="144"/>
      <c r="E93" s="50"/>
    </row>
    <row r="94" spans="1:5" s="51" customFormat="1" ht="26.25" customHeight="1" hidden="1">
      <c r="A94" s="46"/>
      <c r="B94" s="146"/>
      <c r="C94" s="145" t="s">
        <v>85</v>
      </c>
      <c r="D94" s="144"/>
      <c r="E94" s="50"/>
    </row>
    <row r="95" spans="1:5" s="51" customFormat="1" ht="26.25" customHeight="1" hidden="1">
      <c r="A95" s="46"/>
      <c r="B95" s="146"/>
      <c r="C95" s="145" t="s">
        <v>5</v>
      </c>
      <c r="D95" s="144"/>
      <c r="E95" s="50"/>
    </row>
    <row r="96" spans="1:5" s="51" customFormat="1" ht="26.25" customHeight="1" hidden="1">
      <c r="A96" s="46"/>
      <c r="B96" s="146"/>
      <c r="C96" s="145" t="s">
        <v>39</v>
      </c>
      <c r="D96" s="144"/>
      <c r="E96" s="50"/>
    </row>
    <row r="97" spans="1:5" s="51" customFormat="1" ht="26.25" customHeight="1" hidden="1">
      <c r="A97" s="46"/>
      <c r="B97" s="146"/>
      <c r="C97" s="145" t="s">
        <v>83</v>
      </c>
      <c r="D97" s="144"/>
      <c r="E97" s="50"/>
    </row>
    <row r="98" spans="1:5" s="51" customFormat="1" ht="26.25" customHeight="1" hidden="1">
      <c r="A98" s="46"/>
      <c r="B98" s="146"/>
      <c r="C98" s="145" t="s">
        <v>61</v>
      </c>
      <c r="D98" s="144"/>
      <c r="E98" s="50"/>
    </row>
    <row r="99" spans="1:5" s="51" customFormat="1" ht="26.25" customHeight="1" hidden="1">
      <c r="A99" s="46"/>
      <c r="B99" s="146"/>
      <c r="C99" s="145" t="s">
        <v>87</v>
      </c>
      <c r="D99" s="144"/>
      <c r="E99" s="50"/>
    </row>
    <row r="100" spans="1:5" s="51" customFormat="1" ht="26.25" customHeight="1" hidden="1">
      <c r="A100" s="46"/>
      <c r="B100" s="146"/>
      <c r="C100" s="145" t="s">
        <v>2</v>
      </c>
      <c r="D100" s="144"/>
      <c r="E100" s="50"/>
    </row>
    <row r="101" spans="1:5" s="51" customFormat="1" ht="26.25" customHeight="1" hidden="1">
      <c r="A101" s="46"/>
      <c r="B101" s="146"/>
      <c r="C101" s="145" t="s">
        <v>60</v>
      </c>
      <c r="D101" s="144"/>
      <c r="E101" s="50"/>
    </row>
    <row r="102" spans="1:5" s="51" customFormat="1" ht="26.25" customHeight="1" hidden="1">
      <c r="A102" s="46"/>
      <c r="B102" s="146"/>
      <c r="C102" s="145" t="s">
        <v>84</v>
      </c>
      <c r="D102" s="144"/>
      <c r="E102" s="50"/>
    </row>
    <row r="103" spans="1:5" s="51" customFormat="1" ht="26.25" customHeight="1" hidden="1">
      <c r="A103" s="46"/>
      <c r="B103" s="146"/>
      <c r="C103" s="145" t="s">
        <v>88</v>
      </c>
      <c r="D103" s="144"/>
      <c r="E103" s="50"/>
    </row>
    <row r="104" spans="1:5" s="51" customFormat="1" ht="26.25" customHeight="1" hidden="1">
      <c r="A104" s="46"/>
      <c r="B104" s="146"/>
      <c r="C104" s="145" t="s">
        <v>6</v>
      </c>
      <c r="D104" s="144"/>
      <c r="E104" s="50"/>
    </row>
    <row r="105" spans="1:5" s="51" customFormat="1" ht="26.25" customHeight="1" hidden="1">
      <c r="A105" s="46"/>
      <c r="B105" s="146"/>
      <c r="C105" s="145" t="s">
        <v>7</v>
      </c>
      <c r="D105" s="144"/>
      <c r="E105" s="50"/>
    </row>
    <row r="106" spans="1:5" s="51" customFormat="1" ht="26.25" customHeight="1" hidden="1">
      <c r="A106" s="46"/>
      <c r="B106" s="146"/>
      <c r="C106" s="145" t="s">
        <v>77</v>
      </c>
      <c r="D106" s="144"/>
      <c r="E106" s="50"/>
    </row>
    <row r="107" spans="1:8" s="28" customFormat="1" ht="26.25" customHeight="1">
      <c r="A107" s="22"/>
      <c r="B107" s="122" t="s">
        <v>0</v>
      </c>
      <c r="C107" s="123"/>
      <c r="D107" s="52">
        <f>SUM(D108:D124)</f>
        <v>0</v>
      </c>
      <c r="E107" s="27"/>
      <c r="G107" s="32"/>
      <c r="H107" s="32"/>
    </row>
    <row r="108" spans="1:5" s="51" customFormat="1" ht="26.25" customHeight="1" hidden="1">
      <c r="A108" s="46"/>
      <c r="B108" s="146"/>
      <c r="C108" s="145" t="s">
        <v>3</v>
      </c>
      <c r="D108" s="144"/>
      <c r="E108" s="50"/>
    </row>
    <row r="109" spans="1:5" s="51" customFormat="1" ht="26.25" customHeight="1" hidden="1">
      <c r="A109" s="46"/>
      <c r="B109" s="146"/>
      <c r="C109" s="145" t="s">
        <v>76</v>
      </c>
      <c r="D109" s="144"/>
      <c r="E109" s="50"/>
    </row>
    <row r="110" spans="1:5" s="51" customFormat="1" ht="26.25" customHeight="1" hidden="1">
      <c r="A110" s="46"/>
      <c r="B110" s="146"/>
      <c r="C110" s="145" t="s">
        <v>86</v>
      </c>
      <c r="D110" s="144"/>
      <c r="E110" s="50"/>
    </row>
    <row r="111" spans="1:5" s="51" customFormat="1" ht="26.25" customHeight="1" hidden="1">
      <c r="A111" s="46"/>
      <c r="B111" s="146"/>
      <c r="C111" s="145" t="s">
        <v>4</v>
      </c>
      <c r="D111" s="144"/>
      <c r="E111" s="50"/>
    </row>
    <row r="112" spans="1:5" s="51" customFormat="1" ht="26.25" customHeight="1" hidden="1">
      <c r="A112" s="46"/>
      <c r="B112" s="146"/>
      <c r="C112" s="145" t="s">
        <v>85</v>
      </c>
      <c r="D112" s="144"/>
      <c r="E112" s="50"/>
    </row>
    <row r="113" spans="1:5" s="51" customFormat="1" ht="26.25" customHeight="1" hidden="1">
      <c r="A113" s="46"/>
      <c r="B113" s="146"/>
      <c r="C113" s="145" t="s">
        <v>5</v>
      </c>
      <c r="D113" s="144"/>
      <c r="E113" s="50"/>
    </row>
    <row r="114" spans="1:5" s="51" customFormat="1" ht="26.25" customHeight="1" hidden="1">
      <c r="A114" s="46"/>
      <c r="B114" s="146"/>
      <c r="C114" s="145" t="s">
        <v>39</v>
      </c>
      <c r="D114" s="144"/>
      <c r="E114" s="50"/>
    </row>
    <row r="115" spans="1:5" s="51" customFormat="1" ht="26.25" customHeight="1" hidden="1">
      <c r="A115" s="46"/>
      <c r="B115" s="146"/>
      <c r="C115" s="145" t="s">
        <v>83</v>
      </c>
      <c r="D115" s="144"/>
      <c r="E115" s="50"/>
    </row>
    <row r="116" spans="1:5" s="51" customFormat="1" ht="26.25" customHeight="1" hidden="1">
      <c r="A116" s="46"/>
      <c r="B116" s="146"/>
      <c r="C116" s="145" t="s">
        <v>61</v>
      </c>
      <c r="D116" s="144"/>
      <c r="E116" s="50"/>
    </row>
    <row r="117" spans="1:5" s="51" customFormat="1" ht="26.25" customHeight="1" hidden="1">
      <c r="A117" s="46"/>
      <c r="B117" s="146"/>
      <c r="C117" s="145" t="s">
        <v>87</v>
      </c>
      <c r="D117" s="144"/>
      <c r="E117" s="50"/>
    </row>
    <row r="118" spans="1:5" s="51" customFormat="1" ht="26.25" customHeight="1" hidden="1">
      <c r="A118" s="46"/>
      <c r="B118" s="146"/>
      <c r="C118" s="145" t="s">
        <v>2</v>
      </c>
      <c r="D118" s="144"/>
      <c r="E118" s="50"/>
    </row>
    <row r="119" spans="1:5" s="51" customFormat="1" ht="26.25" customHeight="1" hidden="1">
      <c r="A119" s="46"/>
      <c r="B119" s="146"/>
      <c r="C119" s="145" t="s">
        <v>60</v>
      </c>
      <c r="D119" s="144"/>
      <c r="E119" s="50"/>
    </row>
    <row r="120" spans="1:5" s="51" customFormat="1" ht="26.25" customHeight="1" hidden="1">
      <c r="A120" s="46"/>
      <c r="B120" s="146"/>
      <c r="C120" s="145" t="s">
        <v>84</v>
      </c>
      <c r="D120" s="144"/>
      <c r="E120" s="50"/>
    </row>
    <row r="121" spans="1:5" s="51" customFormat="1" ht="26.25" customHeight="1" hidden="1">
      <c r="A121" s="46"/>
      <c r="B121" s="146"/>
      <c r="C121" s="145" t="s">
        <v>88</v>
      </c>
      <c r="D121" s="144"/>
      <c r="E121" s="50"/>
    </row>
    <row r="122" spans="1:5" s="51" customFormat="1" ht="26.25" customHeight="1" hidden="1">
      <c r="A122" s="46"/>
      <c r="B122" s="146"/>
      <c r="C122" s="145" t="s">
        <v>6</v>
      </c>
      <c r="D122" s="144"/>
      <c r="E122" s="50"/>
    </row>
    <row r="123" spans="1:5" s="51" customFormat="1" ht="26.25" customHeight="1" hidden="1">
      <c r="A123" s="46"/>
      <c r="B123" s="146"/>
      <c r="C123" s="145" t="s">
        <v>7</v>
      </c>
      <c r="D123" s="144"/>
      <c r="E123" s="50"/>
    </row>
    <row r="124" spans="1:5" s="51" customFormat="1" ht="26.25" customHeight="1" hidden="1">
      <c r="A124" s="46"/>
      <c r="B124" s="47"/>
      <c r="C124" s="48" t="s">
        <v>77</v>
      </c>
      <c r="D124" s="49"/>
      <c r="E124" s="50"/>
    </row>
    <row r="125" spans="1:5" s="28" customFormat="1" ht="26.25" customHeight="1" hidden="1">
      <c r="A125" s="24" t="s">
        <v>72</v>
      </c>
      <c r="B125" s="81"/>
      <c r="C125" s="80"/>
      <c r="D125" s="42"/>
      <c r="E125" s="27"/>
    </row>
    <row r="126" spans="1:5" s="34" customFormat="1" ht="26.25" customHeight="1" hidden="1">
      <c r="A126" s="22"/>
      <c r="B126" s="81"/>
      <c r="C126" s="80"/>
      <c r="D126" s="42"/>
      <c r="E126" s="33"/>
    </row>
    <row r="127" spans="1:5" s="34" customFormat="1" ht="26.25" customHeight="1" hidden="1">
      <c r="A127" s="22"/>
      <c r="B127" s="81"/>
      <c r="C127" s="80"/>
      <c r="D127" s="42"/>
      <c r="E127" s="33"/>
    </row>
    <row r="128" spans="1:5" s="34" customFormat="1" ht="26.25" customHeight="1">
      <c r="A128" s="61" t="s">
        <v>21</v>
      </c>
      <c r="B128" s="98" t="s">
        <v>73</v>
      </c>
      <c r="C128" s="99"/>
      <c r="D128" s="62">
        <f>SUM(D129:D144)</f>
        <v>349309.2</v>
      </c>
      <c r="E128" s="33"/>
    </row>
    <row r="129" spans="1:5" s="78" customFormat="1" ht="20.25" customHeight="1">
      <c r="A129" s="148" t="s">
        <v>60</v>
      </c>
      <c r="B129" s="121" t="s">
        <v>190</v>
      </c>
      <c r="C129" s="121"/>
      <c r="D129" s="79">
        <v>8250</v>
      </c>
      <c r="E129" s="77"/>
    </row>
    <row r="130" spans="1:5" s="34" customFormat="1" ht="20.25" customHeight="1">
      <c r="A130" s="163"/>
      <c r="B130" s="121" t="s">
        <v>191</v>
      </c>
      <c r="C130" s="121"/>
      <c r="D130" s="31">
        <f>12000+7000</f>
        <v>19000</v>
      </c>
      <c r="E130" s="35"/>
    </row>
    <row r="131" spans="1:5" s="34" customFormat="1" ht="19.5" customHeight="1">
      <c r="A131" s="164"/>
      <c r="B131" s="119" t="s">
        <v>192</v>
      </c>
      <c r="C131" s="120"/>
      <c r="D131" s="31">
        <v>49995</v>
      </c>
      <c r="E131" s="35"/>
    </row>
    <row r="132" spans="1:5" s="34" customFormat="1" ht="20.25" customHeight="1" hidden="1">
      <c r="A132" s="165"/>
      <c r="B132" s="119"/>
      <c r="C132" s="120"/>
      <c r="D132" s="31"/>
      <c r="E132" s="35"/>
    </row>
    <row r="133" spans="1:5" s="34" customFormat="1" ht="19.5" customHeight="1">
      <c r="A133" s="124" t="s">
        <v>84</v>
      </c>
      <c r="B133" s="119" t="s">
        <v>193</v>
      </c>
      <c r="C133" s="127"/>
      <c r="D133" s="31">
        <v>31050</v>
      </c>
      <c r="E133" s="35"/>
    </row>
    <row r="134" spans="1:5" s="34" customFormat="1" ht="20.25" customHeight="1" hidden="1">
      <c r="A134" s="166"/>
      <c r="B134" s="119"/>
      <c r="C134" s="120"/>
      <c r="D134" s="31"/>
      <c r="E134" s="35"/>
    </row>
    <row r="135" spans="1:5" s="34" customFormat="1" ht="21" customHeight="1">
      <c r="A135" s="124" t="s">
        <v>83</v>
      </c>
      <c r="B135" s="121" t="s">
        <v>194</v>
      </c>
      <c r="C135" s="121"/>
      <c r="D135" s="31">
        <f>4890+5950</f>
        <v>10840</v>
      </c>
      <c r="E135" s="35"/>
    </row>
    <row r="136" spans="1:5" s="34" customFormat="1" ht="27" customHeight="1">
      <c r="A136" s="125"/>
      <c r="B136" s="130" t="s">
        <v>195</v>
      </c>
      <c r="C136" s="131"/>
      <c r="D136" s="76">
        <f>351.6-36</f>
        <v>315.6</v>
      </c>
      <c r="E136" s="35"/>
    </row>
    <row r="137" spans="1:5" s="34" customFormat="1" ht="24" customHeight="1">
      <c r="A137" s="125"/>
      <c r="B137" s="130" t="s">
        <v>196</v>
      </c>
      <c r="C137" s="131"/>
      <c r="D137" s="76">
        <v>30896.4</v>
      </c>
      <c r="E137" s="35"/>
    </row>
    <row r="138" spans="1:5" s="34" customFormat="1" ht="21.75" customHeight="1">
      <c r="A138" s="125"/>
      <c r="B138" s="168" t="s">
        <v>197</v>
      </c>
      <c r="C138" s="168"/>
      <c r="D138" s="31">
        <v>475</v>
      </c>
      <c r="E138" s="35"/>
    </row>
    <row r="139" spans="1:5" s="34" customFormat="1" ht="18.75">
      <c r="A139" s="125"/>
      <c r="B139" s="168" t="s">
        <v>198</v>
      </c>
      <c r="C139" s="168"/>
      <c r="D139" s="76">
        <v>118352</v>
      </c>
      <c r="E139" s="35"/>
    </row>
    <row r="140" spans="1:5" s="34" customFormat="1" ht="18.75">
      <c r="A140" s="125"/>
      <c r="B140" s="168" t="s">
        <v>199</v>
      </c>
      <c r="C140" s="168"/>
      <c r="D140" s="171">
        <v>793</v>
      </c>
      <c r="E140" s="35"/>
    </row>
    <row r="141" spans="1:5" s="34" customFormat="1" ht="18.75">
      <c r="A141" s="125"/>
      <c r="B141" s="169" t="s">
        <v>200</v>
      </c>
      <c r="C141" s="170"/>
      <c r="D141" s="171">
        <v>48727.2</v>
      </c>
      <c r="E141" s="35"/>
    </row>
    <row r="142" spans="1:5" s="34" customFormat="1" ht="18.75">
      <c r="A142" s="125"/>
      <c r="B142" s="169" t="s">
        <v>201</v>
      </c>
      <c r="C142" s="170"/>
      <c r="D142" s="171">
        <v>26000</v>
      </c>
      <c r="E142" s="35"/>
    </row>
    <row r="143" spans="1:5" s="34" customFormat="1" ht="18.75">
      <c r="A143" s="125"/>
      <c r="B143" s="119" t="s">
        <v>202</v>
      </c>
      <c r="C143" s="127"/>
      <c r="D143" s="171">
        <v>130</v>
      </c>
      <c r="E143" s="35"/>
    </row>
    <row r="144" spans="1:5" s="34" customFormat="1" ht="18.75">
      <c r="A144" s="126"/>
      <c r="B144" s="172" t="s">
        <v>203</v>
      </c>
      <c r="C144" s="173"/>
      <c r="D144" s="171">
        <v>4485</v>
      </c>
      <c r="E144" s="35"/>
    </row>
    <row r="145" spans="1:6" s="34" customFormat="1" ht="21" customHeight="1">
      <c r="A145" s="63"/>
      <c r="B145" s="98" t="s">
        <v>18</v>
      </c>
      <c r="C145" s="99"/>
      <c r="D145" s="64">
        <f>D10+D128</f>
        <v>601033.21</v>
      </c>
      <c r="E145" s="35"/>
      <c r="F145" s="36"/>
    </row>
    <row r="146" spans="1:5" s="34" customFormat="1" ht="21" customHeight="1">
      <c r="A146" s="65"/>
      <c r="B146" s="128" t="s">
        <v>74</v>
      </c>
      <c r="C146" s="129"/>
      <c r="D146" s="66">
        <f>SUM(D147:D153)</f>
        <v>4346</v>
      </c>
      <c r="E146" s="35"/>
    </row>
    <row r="147" spans="1:5" ht="42" customHeight="1">
      <c r="A147" s="157" t="s">
        <v>151</v>
      </c>
      <c r="B147" s="121" t="s">
        <v>204</v>
      </c>
      <c r="C147" s="121"/>
      <c r="D147" s="31">
        <v>4346</v>
      </c>
      <c r="E147" s="160"/>
    </row>
    <row r="148" spans="1:5" ht="55.5" customHeight="1" hidden="1">
      <c r="A148" s="157"/>
      <c r="B148" s="121"/>
      <c r="C148" s="121"/>
      <c r="D148" s="76"/>
      <c r="E148" s="160"/>
    </row>
    <row r="149" spans="1:5" s="34" customFormat="1" ht="18.75" hidden="1">
      <c r="A149" s="22"/>
      <c r="B149" s="130"/>
      <c r="C149" s="131"/>
      <c r="D149" s="53"/>
      <c r="E149" s="35"/>
    </row>
    <row r="150" spans="1:5" s="34" customFormat="1" ht="39.75" customHeight="1" hidden="1">
      <c r="A150" s="22"/>
      <c r="B150" s="130"/>
      <c r="C150" s="131"/>
      <c r="D150" s="44"/>
      <c r="E150" s="35"/>
    </row>
    <row r="151" spans="1:5" s="34" customFormat="1" ht="66.75" customHeight="1" hidden="1">
      <c r="A151" s="22"/>
      <c r="B151" s="130"/>
      <c r="C151" s="131"/>
      <c r="D151" s="159"/>
      <c r="E151" s="35"/>
    </row>
    <row r="152" spans="1:5" s="34" customFormat="1" ht="37.5" customHeight="1" hidden="1">
      <c r="A152" s="22"/>
      <c r="B152" s="141"/>
      <c r="C152" s="141"/>
      <c r="D152" s="44"/>
      <c r="E152" s="38"/>
    </row>
    <row r="153" spans="1:5" s="34" customFormat="1" ht="11.25" customHeight="1" hidden="1">
      <c r="A153" s="22"/>
      <c r="B153" s="102"/>
      <c r="C153" s="103"/>
      <c r="D153" s="53"/>
      <c r="E153" s="38"/>
    </row>
    <row r="154" spans="1:5" s="34" customFormat="1" ht="21" customHeight="1">
      <c r="A154" s="65"/>
      <c r="B154" s="128" t="s">
        <v>75</v>
      </c>
      <c r="C154" s="129"/>
      <c r="D154" s="67">
        <f>D145+D146</f>
        <v>605379.21</v>
      </c>
      <c r="E154" s="21"/>
    </row>
    <row r="155" spans="1:4" ht="21" customHeight="1">
      <c r="A155" s="73"/>
      <c r="B155" s="140" t="s">
        <v>79</v>
      </c>
      <c r="C155" s="140"/>
      <c r="D155" s="74">
        <f>SUM(D156:D162)</f>
        <v>0</v>
      </c>
    </row>
    <row r="156" spans="1:5" s="34" customFormat="1" ht="36" customHeight="1">
      <c r="A156" s="161"/>
      <c r="B156" s="141"/>
      <c r="C156" s="141"/>
      <c r="D156" s="31"/>
      <c r="E156" s="35"/>
    </row>
    <row r="157" spans="1:5" s="71" customFormat="1" ht="21" customHeight="1">
      <c r="A157" s="162"/>
      <c r="B157" s="141"/>
      <c r="C157" s="141"/>
      <c r="D157" s="44"/>
      <c r="E157" s="72"/>
    </row>
    <row r="158" spans="1:4" ht="21" customHeight="1">
      <c r="A158" s="23"/>
      <c r="B158" s="130"/>
      <c r="C158" s="131"/>
      <c r="D158" s="37"/>
    </row>
    <row r="159" spans="1:8" s="39" customFormat="1" ht="21" customHeight="1">
      <c r="A159" s="23"/>
      <c r="B159" s="130"/>
      <c r="C159" s="131"/>
      <c r="D159" s="37"/>
      <c r="F159" s="25"/>
      <c r="G159" s="25"/>
      <c r="H159" s="25"/>
    </row>
    <row r="160" spans="1:8" s="39" customFormat="1" ht="21" customHeight="1">
      <c r="A160" s="23"/>
      <c r="B160" s="130"/>
      <c r="C160" s="131"/>
      <c r="D160" s="37"/>
      <c r="F160" s="25"/>
      <c r="G160" s="25"/>
      <c r="H160" s="25"/>
    </row>
    <row r="161" spans="1:8" s="39" customFormat="1" ht="21" customHeight="1">
      <c r="A161" s="23"/>
      <c r="B161" s="130"/>
      <c r="C161" s="131"/>
      <c r="D161" s="37"/>
      <c r="F161" s="25"/>
      <c r="G161" s="25"/>
      <c r="H161" s="25"/>
    </row>
    <row r="162" spans="1:8" s="39" customFormat="1" ht="21" customHeight="1">
      <c r="A162" s="23"/>
      <c r="B162" s="130"/>
      <c r="C162" s="131"/>
      <c r="D162" s="37"/>
      <c r="F162" s="25"/>
      <c r="G162" s="25"/>
      <c r="H162" s="25"/>
    </row>
    <row r="163" spans="1:8" s="39" customFormat="1" ht="17.25" customHeight="1">
      <c r="A163" s="23"/>
      <c r="B163" s="138"/>
      <c r="C163" s="139"/>
      <c r="D163" s="37"/>
      <c r="F163" s="25"/>
      <c r="G163" s="25"/>
      <c r="H163" s="25"/>
    </row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</sheetData>
  <sheetProtection/>
  <mergeCells count="58">
    <mergeCell ref="B158:C158"/>
    <mergeCell ref="B159:C159"/>
    <mergeCell ref="B160:C160"/>
    <mergeCell ref="B161:C161"/>
    <mergeCell ref="B162:C162"/>
    <mergeCell ref="B163:C163"/>
    <mergeCell ref="B153:C153"/>
    <mergeCell ref="B154:C154"/>
    <mergeCell ref="B155:C155"/>
    <mergeCell ref="A156:A157"/>
    <mergeCell ref="B156:C156"/>
    <mergeCell ref="B157:C157"/>
    <mergeCell ref="B147:C147"/>
    <mergeCell ref="B148:C148"/>
    <mergeCell ref="B149:C149"/>
    <mergeCell ref="B150:C150"/>
    <mergeCell ref="B151:C151"/>
    <mergeCell ref="B152:C152"/>
    <mergeCell ref="B141:C141"/>
    <mergeCell ref="B142:C142"/>
    <mergeCell ref="B143:C143"/>
    <mergeCell ref="B144:C144"/>
    <mergeCell ref="B145:C145"/>
    <mergeCell ref="B146:C146"/>
    <mergeCell ref="A133:A134"/>
    <mergeCell ref="B133:C133"/>
    <mergeCell ref="B134:C134"/>
    <mergeCell ref="A135:A144"/>
    <mergeCell ref="B135:C135"/>
    <mergeCell ref="B136:C136"/>
    <mergeCell ref="B137:C137"/>
    <mergeCell ref="B138:C138"/>
    <mergeCell ref="B139:C139"/>
    <mergeCell ref="B140:C140"/>
    <mergeCell ref="B128:C128"/>
    <mergeCell ref="A129:A132"/>
    <mergeCell ref="B129:C129"/>
    <mergeCell ref="B130:C130"/>
    <mergeCell ref="B131:C131"/>
    <mergeCell ref="B132:C132"/>
    <mergeCell ref="B32:C32"/>
    <mergeCell ref="B33:C33"/>
    <mergeCell ref="B51:C51"/>
    <mergeCell ref="B71:C71"/>
    <mergeCell ref="B89:C89"/>
    <mergeCell ref="B107:C107"/>
    <mergeCell ref="A9:D9"/>
    <mergeCell ref="B10:C10"/>
    <mergeCell ref="B11:C11"/>
    <mergeCell ref="B29:C29"/>
    <mergeCell ref="B30:C30"/>
    <mergeCell ref="B31:C31"/>
    <mergeCell ref="A1:E1"/>
    <mergeCell ref="A2:D2"/>
    <mergeCell ref="A4:C4"/>
    <mergeCell ref="A5:C5"/>
    <mergeCell ref="A6:C6"/>
    <mergeCell ref="A7:C7"/>
  </mergeCells>
  <printOptions horizontalCentered="1"/>
  <pageMargins left="0.57" right="0.1968503937007874" top="0.4330708661417323" bottom="0.2" header="0.31496062992125984" footer="0.25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8"/>
  <sheetViews>
    <sheetView view="pageBreakPreview" zoomScaleSheetLayoutView="100" zoomScalePageLayoutView="0" workbookViewId="0" topLeftCell="A1">
      <selection activeCell="D129" sqref="D129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40" customWidth="1"/>
    <col min="5" max="5" width="8.8515625" style="39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0.25" customHeight="1">
      <c r="A1" s="104" t="s">
        <v>205</v>
      </c>
      <c r="B1" s="104"/>
      <c r="C1" s="104"/>
      <c r="D1" s="104"/>
      <c r="E1" s="104"/>
    </row>
    <row r="2" spans="1:5" ht="20.25" customHeight="1" hidden="1">
      <c r="A2" s="105" t="s">
        <v>206</v>
      </c>
      <c r="B2" s="105"/>
      <c r="C2" s="105"/>
      <c r="D2" s="106"/>
      <c r="E2" s="26"/>
    </row>
    <row r="3" spans="1:5" ht="20.25" customHeight="1">
      <c r="A3" s="56"/>
      <c r="B3" s="56"/>
      <c r="C3" s="56"/>
      <c r="D3" s="58" t="s">
        <v>23</v>
      </c>
      <c r="E3" s="26"/>
    </row>
    <row r="4" spans="1:5" ht="23.25" customHeight="1">
      <c r="A4" s="107" t="s">
        <v>207</v>
      </c>
      <c r="B4" s="108"/>
      <c r="C4" s="109"/>
      <c r="D4" s="60">
        <f>D5+D6+D7</f>
        <v>2617151.21</v>
      </c>
      <c r="E4" s="26"/>
    </row>
    <row r="5" spans="1:5" ht="23.25" customHeight="1">
      <c r="A5" s="110" t="s">
        <v>80</v>
      </c>
      <c r="B5" s="111"/>
      <c r="C5" s="112"/>
      <c r="D5" s="57">
        <v>2617151.21</v>
      </c>
      <c r="E5" s="26"/>
    </row>
    <row r="6" spans="1:5" ht="23.25" customHeight="1">
      <c r="A6" s="110" t="s">
        <v>81</v>
      </c>
      <c r="B6" s="111"/>
      <c r="C6" s="112"/>
      <c r="D6" s="68">
        <v>0</v>
      </c>
      <c r="E6" s="26"/>
    </row>
    <row r="7" spans="1:5" ht="23.25" customHeight="1">
      <c r="A7" s="113" t="s">
        <v>82</v>
      </c>
      <c r="B7" s="113"/>
      <c r="C7" s="113"/>
      <c r="D7" s="57">
        <v>0</v>
      </c>
      <c r="E7" s="26"/>
    </row>
    <row r="8" spans="1:5" ht="23.25" customHeight="1">
      <c r="A8" s="69"/>
      <c r="B8" s="70"/>
      <c r="C8" s="70"/>
      <c r="D8" s="68"/>
      <c r="E8" s="26"/>
    </row>
    <row r="9" spans="1:5" s="28" customFormat="1" ht="23.25" customHeight="1">
      <c r="A9" s="95" t="s">
        <v>92</v>
      </c>
      <c r="B9" s="96"/>
      <c r="C9" s="96"/>
      <c r="D9" s="97"/>
      <c r="E9" s="27"/>
    </row>
    <row r="10" spans="1:5" s="28" customFormat="1" ht="25.5" customHeight="1">
      <c r="A10" s="59" t="s">
        <v>69</v>
      </c>
      <c r="B10" s="98" t="s">
        <v>70</v>
      </c>
      <c r="C10" s="99"/>
      <c r="D10" s="60">
        <f>D11+D29+D30+D33++D51+D71+D89+D107+D125+D126+D127+D31+D32</f>
        <v>151544.85</v>
      </c>
      <c r="E10" s="27"/>
    </row>
    <row r="11" spans="1:5" s="28" customFormat="1" ht="36" customHeight="1">
      <c r="A11" s="43" t="s">
        <v>71</v>
      </c>
      <c r="B11" s="116" t="s">
        <v>208</v>
      </c>
      <c r="C11" s="117"/>
      <c r="D11" s="45">
        <f>SUM(D12:D28)</f>
        <v>151172.94</v>
      </c>
      <c r="E11" s="27"/>
    </row>
    <row r="12" spans="1:5" s="51" customFormat="1" ht="19.5" customHeight="1" hidden="1">
      <c r="A12" s="46"/>
      <c r="B12" s="47"/>
      <c r="C12" s="90" t="s">
        <v>3</v>
      </c>
      <c r="D12" s="144"/>
      <c r="E12" s="50"/>
    </row>
    <row r="13" spans="1:5" s="51" customFormat="1" ht="19.5" customHeight="1" hidden="1">
      <c r="A13" s="46"/>
      <c r="B13" s="47"/>
      <c r="C13" s="90" t="s">
        <v>76</v>
      </c>
      <c r="D13" s="144">
        <v>67000</v>
      </c>
      <c r="E13" s="50"/>
    </row>
    <row r="14" spans="1:5" s="51" customFormat="1" ht="19.5" customHeight="1" hidden="1">
      <c r="A14" s="46"/>
      <c r="B14" s="47"/>
      <c r="C14" s="90" t="s">
        <v>86</v>
      </c>
      <c r="D14" s="144">
        <v>9905</v>
      </c>
      <c r="E14" s="50"/>
    </row>
    <row r="15" spans="1:5" s="51" customFormat="1" ht="19.5" customHeight="1" hidden="1">
      <c r="A15" s="46"/>
      <c r="B15" s="47"/>
      <c r="C15" s="90" t="s">
        <v>4</v>
      </c>
      <c r="D15" s="144"/>
      <c r="E15" s="50"/>
    </row>
    <row r="16" spans="1:5" s="51" customFormat="1" ht="19.5" customHeight="1" hidden="1">
      <c r="A16" s="46"/>
      <c r="B16" s="47"/>
      <c r="C16" s="90" t="s">
        <v>85</v>
      </c>
      <c r="D16" s="144"/>
      <c r="E16" s="50"/>
    </row>
    <row r="17" spans="1:5" s="51" customFormat="1" ht="19.5" customHeight="1" hidden="1">
      <c r="A17" s="46"/>
      <c r="B17" s="47"/>
      <c r="C17" s="90" t="s">
        <v>5</v>
      </c>
      <c r="D17" s="144"/>
      <c r="E17" s="50"/>
    </row>
    <row r="18" spans="1:5" s="51" customFormat="1" ht="19.5" customHeight="1" hidden="1">
      <c r="A18" s="46"/>
      <c r="B18" s="47"/>
      <c r="C18" s="90" t="s">
        <v>39</v>
      </c>
      <c r="D18" s="144"/>
      <c r="E18" s="50"/>
    </row>
    <row r="19" spans="1:5" s="51" customFormat="1" ht="19.5" customHeight="1" hidden="1">
      <c r="A19" s="46"/>
      <c r="B19" s="47"/>
      <c r="C19" s="90" t="s">
        <v>83</v>
      </c>
      <c r="D19" s="144">
        <v>1367.94</v>
      </c>
      <c r="E19" s="50"/>
    </row>
    <row r="20" spans="1:5" s="51" customFormat="1" ht="19.5" customHeight="1" hidden="1">
      <c r="A20" s="46"/>
      <c r="B20" s="47"/>
      <c r="C20" s="90" t="s">
        <v>11</v>
      </c>
      <c r="D20" s="144"/>
      <c r="E20" s="50"/>
    </row>
    <row r="21" spans="1:5" s="51" customFormat="1" ht="19.5" customHeight="1" hidden="1">
      <c r="A21" s="46"/>
      <c r="B21" s="47"/>
      <c r="C21" s="90" t="s">
        <v>87</v>
      </c>
      <c r="D21" s="144"/>
      <c r="E21" s="50"/>
    </row>
    <row r="22" spans="1:5" s="51" customFormat="1" ht="19.5" customHeight="1" hidden="1">
      <c r="A22" s="46"/>
      <c r="B22" s="47"/>
      <c r="C22" s="90" t="s">
        <v>2</v>
      </c>
      <c r="D22" s="144"/>
      <c r="E22" s="50"/>
    </row>
    <row r="23" spans="1:5" s="51" customFormat="1" ht="19.5" customHeight="1" hidden="1">
      <c r="A23" s="46"/>
      <c r="B23" s="47"/>
      <c r="C23" s="90" t="s">
        <v>60</v>
      </c>
      <c r="D23" s="144"/>
      <c r="E23" s="50"/>
    </row>
    <row r="24" spans="1:5" s="51" customFormat="1" ht="19.5" customHeight="1" hidden="1">
      <c r="A24" s="46"/>
      <c r="B24" s="47"/>
      <c r="C24" s="90" t="s">
        <v>84</v>
      </c>
      <c r="D24" s="144"/>
      <c r="E24" s="50"/>
    </row>
    <row r="25" spans="1:5" s="51" customFormat="1" ht="19.5" customHeight="1" hidden="1">
      <c r="A25" s="46"/>
      <c r="B25" s="47"/>
      <c r="C25" s="90" t="s">
        <v>88</v>
      </c>
      <c r="D25" s="144">
        <v>72900</v>
      </c>
      <c r="E25" s="50"/>
    </row>
    <row r="26" spans="1:5" s="51" customFormat="1" ht="19.5" customHeight="1" hidden="1">
      <c r="A26" s="46"/>
      <c r="B26" s="47"/>
      <c r="C26" s="90" t="s">
        <v>6</v>
      </c>
      <c r="D26" s="144"/>
      <c r="E26" s="50"/>
    </row>
    <row r="27" spans="1:5" s="51" customFormat="1" ht="19.5" customHeight="1" hidden="1">
      <c r="A27" s="46"/>
      <c r="B27" s="47"/>
      <c r="C27" s="90" t="s">
        <v>7</v>
      </c>
      <c r="D27" s="144"/>
      <c r="E27" s="50"/>
    </row>
    <row r="28" spans="1:5" s="51" customFormat="1" ht="19.5" customHeight="1" hidden="1">
      <c r="A28" s="46"/>
      <c r="B28" s="47"/>
      <c r="C28" s="90" t="s">
        <v>77</v>
      </c>
      <c r="D28" s="144"/>
      <c r="E28" s="50"/>
    </row>
    <row r="29" spans="1:5" s="28" customFormat="1" ht="21.75" customHeight="1">
      <c r="A29" s="22" t="s">
        <v>32</v>
      </c>
      <c r="B29" s="102" t="s">
        <v>209</v>
      </c>
      <c r="C29" s="103"/>
      <c r="D29" s="29">
        <v>102.32</v>
      </c>
      <c r="E29" s="27"/>
    </row>
    <row r="30" spans="1:5" s="28" customFormat="1" ht="21.75" customHeight="1" hidden="1">
      <c r="A30" s="22"/>
      <c r="B30" s="102" t="s">
        <v>164</v>
      </c>
      <c r="C30" s="103"/>
      <c r="D30" s="29"/>
      <c r="E30" s="27"/>
    </row>
    <row r="31" spans="1:5" s="28" customFormat="1" ht="21.75" customHeight="1" hidden="1">
      <c r="A31" s="22"/>
      <c r="B31" s="102" t="s">
        <v>39</v>
      </c>
      <c r="C31" s="103"/>
      <c r="D31" s="29"/>
      <c r="E31" s="27"/>
    </row>
    <row r="32" spans="1:5" s="28" customFormat="1" ht="23.25" customHeight="1" hidden="1">
      <c r="A32" s="43" t="s">
        <v>34</v>
      </c>
      <c r="B32" s="102"/>
      <c r="C32" s="103"/>
      <c r="D32" s="29"/>
      <c r="E32" s="27"/>
    </row>
    <row r="33" spans="1:5" s="28" customFormat="1" ht="22.5" customHeight="1" hidden="1">
      <c r="A33" s="22" t="s">
        <v>24</v>
      </c>
      <c r="B33" s="122" t="s">
        <v>29</v>
      </c>
      <c r="C33" s="123"/>
      <c r="D33" s="52"/>
      <c r="E33" s="27"/>
    </row>
    <row r="34" spans="1:5" s="51" customFormat="1" ht="26.25" customHeight="1" hidden="1">
      <c r="A34" s="46"/>
      <c r="B34" s="46"/>
      <c r="C34" s="54" t="s">
        <v>3</v>
      </c>
      <c r="D34" s="49"/>
      <c r="E34" s="50"/>
    </row>
    <row r="35" spans="1:5" s="51" customFormat="1" ht="26.25" customHeight="1" hidden="1">
      <c r="A35" s="46"/>
      <c r="B35" s="46"/>
      <c r="C35" s="54" t="s">
        <v>76</v>
      </c>
      <c r="D35" s="49"/>
      <c r="E35" s="50"/>
    </row>
    <row r="36" spans="1:5" s="51" customFormat="1" ht="26.25" customHeight="1" hidden="1">
      <c r="A36" s="46"/>
      <c r="B36" s="46"/>
      <c r="C36" s="54" t="s">
        <v>86</v>
      </c>
      <c r="D36" s="49"/>
      <c r="E36" s="50"/>
    </row>
    <row r="37" spans="1:5" s="51" customFormat="1" ht="26.25" customHeight="1" hidden="1">
      <c r="A37" s="46"/>
      <c r="B37" s="46"/>
      <c r="C37" s="54" t="s">
        <v>4</v>
      </c>
      <c r="D37" s="49"/>
      <c r="E37" s="50"/>
    </row>
    <row r="38" spans="1:5" s="51" customFormat="1" ht="26.25" customHeight="1" hidden="1">
      <c r="A38" s="46"/>
      <c r="B38" s="46"/>
      <c r="C38" s="54" t="s">
        <v>85</v>
      </c>
      <c r="D38" s="49"/>
      <c r="E38" s="50"/>
    </row>
    <row r="39" spans="1:5" s="51" customFormat="1" ht="26.25" customHeight="1" hidden="1">
      <c r="A39" s="46"/>
      <c r="B39" s="46"/>
      <c r="C39" s="54" t="s">
        <v>5</v>
      </c>
      <c r="D39" s="49"/>
      <c r="E39" s="50"/>
    </row>
    <row r="40" spans="1:5" s="51" customFormat="1" ht="26.25" customHeight="1" hidden="1">
      <c r="A40" s="46"/>
      <c r="B40" s="46"/>
      <c r="C40" s="54" t="s">
        <v>39</v>
      </c>
      <c r="D40" s="49"/>
      <c r="E40" s="50"/>
    </row>
    <row r="41" spans="1:5" s="51" customFormat="1" ht="26.25" customHeight="1" hidden="1">
      <c r="A41" s="46"/>
      <c r="B41" s="46"/>
      <c r="C41" s="54" t="s">
        <v>83</v>
      </c>
      <c r="D41" s="49"/>
      <c r="E41" s="50"/>
    </row>
    <row r="42" spans="1:5" s="51" customFormat="1" ht="26.25" customHeight="1" hidden="1">
      <c r="A42" s="46"/>
      <c r="B42" s="46"/>
      <c r="C42" s="54" t="s">
        <v>61</v>
      </c>
      <c r="D42" s="49"/>
      <c r="E42" s="50"/>
    </row>
    <row r="43" spans="1:5" s="51" customFormat="1" ht="26.25" customHeight="1" hidden="1">
      <c r="A43" s="46"/>
      <c r="B43" s="46"/>
      <c r="C43" s="54" t="s">
        <v>87</v>
      </c>
      <c r="D43" s="49"/>
      <c r="E43" s="50"/>
    </row>
    <row r="44" spans="1:5" s="51" customFormat="1" ht="26.25" customHeight="1" hidden="1">
      <c r="A44" s="46"/>
      <c r="B44" s="46"/>
      <c r="C44" s="54" t="s">
        <v>2</v>
      </c>
      <c r="D44" s="49"/>
      <c r="E44" s="50"/>
    </row>
    <row r="45" spans="1:5" s="51" customFormat="1" ht="26.25" customHeight="1" hidden="1">
      <c r="A45" s="46"/>
      <c r="B45" s="46"/>
      <c r="C45" s="54" t="s">
        <v>60</v>
      </c>
      <c r="D45" s="49"/>
      <c r="E45" s="50"/>
    </row>
    <row r="46" spans="1:5" s="51" customFormat="1" ht="26.25" customHeight="1" hidden="1">
      <c r="A46" s="46"/>
      <c r="B46" s="46"/>
      <c r="C46" s="54" t="s">
        <v>84</v>
      </c>
      <c r="D46" s="49"/>
      <c r="E46" s="50"/>
    </row>
    <row r="47" spans="1:5" s="51" customFormat="1" ht="26.25" customHeight="1" hidden="1">
      <c r="A47" s="46"/>
      <c r="B47" s="46"/>
      <c r="C47" s="54" t="s">
        <v>88</v>
      </c>
      <c r="D47" s="49"/>
      <c r="E47" s="50"/>
    </row>
    <row r="48" spans="1:5" s="51" customFormat="1" ht="26.25" customHeight="1" hidden="1">
      <c r="A48" s="46"/>
      <c r="B48" s="46"/>
      <c r="C48" s="54" t="s">
        <v>6</v>
      </c>
      <c r="D48" s="49"/>
      <c r="E48" s="50"/>
    </row>
    <row r="49" spans="1:5" s="51" customFormat="1" ht="26.25" customHeight="1" hidden="1">
      <c r="A49" s="46"/>
      <c r="B49" s="46"/>
      <c r="C49" s="54" t="s">
        <v>7</v>
      </c>
      <c r="D49" s="49"/>
      <c r="E49" s="50"/>
    </row>
    <row r="50" spans="1:5" s="51" customFormat="1" ht="26.25" customHeight="1" hidden="1">
      <c r="A50" s="46"/>
      <c r="B50" s="46"/>
      <c r="C50" s="54" t="s">
        <v>77</v>
      </c>
      <c r="D50" s="49"/>
      <c r="E50" s="50"/>
    </row>
    <row r="51" spans="1:5" s="28" customFormat="1" ht="21.75" customHeight="1">
      <c r="A51" s="22" t="s">
        <v>24</v>
      </c>
      <c r="B51" s="122" t="s">
        <v>8</v>
      </c>
      <c r="C51" s="123"/>
      <c r="D51" s="45">
        <f>SUM(D52:D70)</f>
        <v>171.21</v>
      </c>
      <c r="E51" s="27"/>
    </row>
    <row r="52" spans="1:5" s="51" customFormat="1" ht="21.75" customHeight="1" hidden="1">
      <c r="A52" s="46"/>
      <c r="B52" s="46"/>
      <c r="C52" s="145" t="s">
        <v>3</v>
      </c>
      <c r="D52" s="49"/>
      <c r="E52" s="50"/>
    </row>
    <row r="53" spans="1:5" s="51" customFormat="1" ht="21.75" customHeight="1" hidden="1">
      <c r="A53" s="46"/>
      <c r="B53" s="46"/>
      <c r="C53" s="85" t="s">
        <v>76</v>
      </c>
      <c r="D53" s="49">
        <v>171.21</v>
      </c>
      <c r="E53" s="50"/>
    </row>
    <row r="54" spans="1:5" s="51" customFormat="1" ht="21.75" customHeight="1" hidden="1">
      <c r="A54" s="46"/>
      <c r="B54" s="46"/>
      <c r="C54" s="85" t="s">
        <v>86</v>
      </c>
      <c r="D54" s="49"/>
      <c r="E54" s="50"/>
    </row>
    <row r="55" spans="1:5" s="51" customFormat="1" ht="21.75" customHeight="1" hidden="1">
      <c r="A55" s="46"/>
      <c r="B55" s="46"/>
      <c r="C55" s="85" t="s">
        <v>4</v>
      </c>
      <c r="D55" s="144"/>
      <c r="E55" s="50"/>
    </row>
    <row r="56" spans="1:5" s="51" customFormat="1" ht="21.75" customHeight="1" hidden="1">
      <c r="A56" s="46"/>
      <c r="B56" s="84"/>
      <c r="C56" s="85" t="s">
        <v>85</v>
      </c>
      <c r="D56" s="144"/>
      <c r="E56" s="50"/>
    </row>
    <row r="57" spans="1:5" s="51" customFormat="1" ht="21.75" customHeight="1" hidden="1">
      <c r="A57" s="46"/>
      <c r="B57" s="84"/>
      <c r="C57" s="85" t="s">
        <v>5</v>
      </c>
      <c r="D57" s="144"/>
      <c r="E57" s="50"/>
    </row>
    <row r="58" spans="1:5" s="51" customFormat="1" ht="21.75" customHeight="1" hidden="1">
      <c r="A58" s="46"/>
      <c r="B58" s="84"/>
      <c r="C58" s="85" t="s">
        <v>39</v>
      </c>
      <c r="D58" s="144"/>
      <c r="E58" s="50"/>
    </row>
    <row r="59" spans="1:5" s="51" customFormat="1" ht="21.75" customHeight="1" hidden="1">
      <c r="A59" s="46"/>
      <c r="B59" s="84"/>
      <c r="C59" s="85" t="s">
        <v>83</v>
      </c>
      <c r="D59" s="144"/>
      <c r="E59" s="50"/>
    </row>
    <row r="60" spans="1:5" s="51" customFormat="1" ht="21.75" customHeight="1" hidden="1">
      <c r="A60" s="46"/>
      <c r="B60" s="84"/>
      <c r="C60" s="85" t="s">
        <v>7</v>
      </c>
      <c r="D60" s="144"/>
      <c r="E60" s="50"/>
    </row>
    <row r="61" spans="1:5" s="51" customFormat="1" ht="21.75" customHeight="1" hidden="1">
      <c r="A61" s="46"/>
      <c r="B61" s="84"/>
      <c r="C61" s="85" t="s">
        <v>88</v>
      </c>
      <c r="D61" s="144"/>
      <c r="E61" s="50"/>
    </row>
    <row r="62" spans="1:5" s="51" customFormat="1" ht="21.75" customHeight="1" hidden="1">
      <c r="A62" s="46"/>
      <c r="B62" s="84"/>
      <c r="C62" s="85" t="s">
        <v>61</v>
      </c>
      <c r="D62" s="144"/>
      <c r="E62" s="50"/>
    </row>
    <row r="63" spans="1:5" s="51" customFormat="1" ht="21.75" customHeight="1" hidden="1">
      <c r="A63" s="46"/>
      <c r="B63" s="84"/>
      <c r="C63" s="85" t="s">
        <v>87</v>
      </c>
      <c r="D63" s="144"/>
      <c r="E63" s="50"/>
    </row>
    <row r="64" spans="1:5" s="51" customFormat="1" ht="21.75" customHeight="1" hidden="1">
      <c r="A64" s="46"/>
      <c r="B64" s="84"/>
      <c r="C64" s="85" t="s">
        <v>2</v>
      </c>
      <c r="D64" s="144"/>
      <c r="E64" s="50"/>
    </row>
    <row r="65" spans="1:5" s="51" customFormat="1" ht="21.75" customHeight="1" hidden="1">
      <c r="A65" s="46"/>
      <c r="B65" s="84"/>
      <c r="C65" s="85" t="s">
        <v>60</v>
      </c>
      <c r="D65" s="144"/>
      <c r="E65" s="50"/>
    </row>
    <row r="66" spans="1:5" s="51" customFormat="1" ht="21.75" customHeight="1" hidden="1">
      <c r="A66" s="46"/>
      <c r="B66" s="84"/>
      <c r="C66" s="85" t="s">
        <v>84</v>
      </c>
      <c r="D66" s="144"/>
      <c r="E66" s="50"/>
    </row>
    <row r="67" spans="1:5" s="51" customFormat="1" ht="21.75" customHeight="1" hidden="1">
      <c r="A67" s="46"/>
      <c r="B67" s="84"/>
      <c r="C67" s="85" t="s">
        <v>88</v>
      </c>
      <c r="D67" s="144"/>
      <c r="E67" s="50"/>
    </row>
    <row r="68" spans="1:5" s="51" customFormat="1" ht="21.75" customHeight="1" hidden="1">
      <c r="A68" s="46"/>
      <c r="B68" s="84"/>
      <c r="C68" s="85" t="s">
        <v>6</v>
      </c>
      <c r="D68" s="144"/>
      <c r="E68" s="50"/>
    </row>
    <row r="69" spans="1:5" s="51" customFormat="1" ht="21.75" customHeight="1" hidden="1">
      <c r="A69" s="46"/>
      <c r="B69" s="84"/>
      <c r="C69" s="85" t="s">
        <v>7</v>
      </c>
      <c r="D69" s="144"/>
      <c r="E69" s="50"/>
    </row>
    <row r="70" spans="1:5" s="51" customFormat="1" ht="21.75" customHeight="1" hidden="1">
      <c r="A70" s="46"/>
      <c r="B70" s="84"/>
      <c r="C70" s="85" t="s">
        <v>77</v>
      </c>
      <c r="D70" s="144"/>
      <c r="E70" s="50"/>
    </row>
    <row r="71" spans="1:5" s="28" customFormat="1" ht="26.25" customHeight="1">
      <c r="A71" s="22"/>
      <c r="B71" s="122" t="s">
        <v>9</v>
      </c>
      <c r="C71" s="123"/>
      <c r="D71" s="45">
        <f>SUM(D72:D88)</f>
        <v>98.38</v>
      </c>
      <c r="E71" s="27"/>
    </row>
    <row r="72" spans="1:5" s="51" customFormat="1" ht="26.25" customHeight="1" hidden="1">
      <c r="A72" s="46"/>
      <c r="B72" s="84"/>
      <c r="C72" s="85" t="s">
        <v>3</v>
      </c>
      <c r="D72" s="144"/>
      <c r="E72" s="50"/>
    </row>
    <row r="73" spans="1:5" s="51" customFormat="1" ht="26.25" customHeight="1" hidden="1">
      <c r="A73" s="46"/>
      <c r="B73" s="84"/>
      <c r="C73" s="85" t="s">
        <v>76</v>
      </c>
      <c r="D73" s="144"/>
      <c r="E73" s="50"/>
    </row>
    <row r="74" spans="1:5" s="51" customFormat="1" ht="26.25" customHeight="1" hidden="1">
      <c r="A74" s="46"/>
      <c r="B74" s="84"/>
      <c r="C74" s="85" t="s">
        <v>86</v>
      </c>
      <c r="D74" s="144">
        <v>98.38</v>
      </c>
      <c r="E74" s="50"/>
    </row>
    <row r="75" spans="1:5" s="51" customFormat="1" ht="26.25" customHeight="1" hidden="1">
      <c r="A75" s="46"/>
      <c r="B75" s="84"/>
      <c r="C75" s="85" t="s">
        <v>4</v>
      </c>
      <c r="D75" s="144"/>
      <c r="E75" s="50"/>
    </row>
    <row r="76" spans="1:5" s="51" customFormat="1" ht="26.25" customHeight="1" hidden="1">
      <c r="A76" s="46"/>
      <c r="B76" s="84"/>
      <c r="C76" s="85" t="s">
        <v>85</v>
      </c>
      <c r="D76" s="144"/>
      <c r="E76" s="50"/>
    </row>
    <row r="77" spans="1:5" s="51" customFormat="1" ht="26.25" customHeight="1" hidden="1">
      <c r="A77" s="46"/>
      <c r="B77" s="84"/>
      <c r="C77" s="85" t="s">
        <v>5</v>
      </c>
      <c r="D77" s="144"/>
      <c r="E77" s="50"/>
    </row>
    <row r="78" spans="1:5" s="51" customFormat="1" ht="26.25" customHeight="1" hidden="1">
      <c r="A78" s="46"/>
      <c r="B78" s="84"/>
      <c r="C78" s="85" t="s">
        <v>39</v>
      </c>
      <c r="D78" s="144"/>
      <c r="E78" s="50"/>
    </row>
    <row r="79" spans="1:5" s="51" customFormat="1" ht="26.25" customHeight="1" hidden="1">
      <c r="A79" s="46"/>
      <c r="B79" s="84"/>
      <c r="C79" s="85" t="s">
        <v>83</v>
      </c>
      <c r="D79" s="144"/>
      <c r="E79" s="50"/>
    </row>
    <row r="80" spans="1:5" s="51" customFormat="1" ht="26.25" customHeight="1" hidden="1">
      <c r="A80" s="46"/>
      <c r="B80" s="84"/>
      <c r="C80" s="85" t="s">
        <v>61</v>
      </c>
      <c r="D80" s="144"/>
      <c r="E80" s="50"/>
    </row>
    <row r="81" spans="1:5" s="51" customFormat="1" ht="26.25" customHeight="1" hidden="1">
      <c r="A81" s="46"/>
      <c r="B81" s="84"/>
      <c r="C81" s="85" t="s">
        <v>87</v>
      </c>
      <c r="D81" s="144"/>
      <c r="E81" s="50"/>
    </row>
    <row r="82" spans="1:5" s="51" customFormat="1" ht="26.25" customHeight="1" hidden="1">
      <c r="A82" s="46"/>
      <c r="B82" s="84"/>
      <c r="C82" s="85" t="s">
        <v>2</v>
      </c>
      <c r="D82" s="144"/>
      <c r="E82" s="50"/>
    </row>
    <row r="83" spans="1:5" s="51" customFormat="1" ht="26.25" customHeight="1" hidden="1">
      <c r="A83" s="46"/>
      <c r="B83" s="84"/>
      <c r="C83" s="85" t="s">
        <v>60</v>
      </c>
      <c r="D83" s="144"/>
      <c r="E83" s="50"/>
    </row>
    <row r="84" spans="1:5" s="51" customFormat="1" ht="26.25" customHeight="1" hidden="1">
      <c r="A84" s="46"/>
      <c r="B84" s="84"/>
      <c r="C84" s="85" t="s">
        <v>84</v>
      </c>
      <c r="D84" s="144"/>
      <c r="E84" s="50"/>
    </row>
    <row r="85" spans="1:5" s="51" customFormat="1" ht="26.25" customHeight="1" hidden="1">
      <c r="A85" s="46"/>
      <c r="B85" s="84"/>
      <c r="C85" s="85" t="s">
        <v>88</v>
      </c>
      <c r="D85" s="144"/>
      <c r="E85" s="50"/>
    </row>
    <row r="86" spans="1:5" s="51" customFormat="1" ht="26.25" customHeight="1" hidden="1">
      <c r="A86" s="46"/>
      <c r="B86" s="84"/>
      <c r="C86" s="85" t="s">
        <v>6</v>
      </c>
      <c r="D86" s="144"/>
      <c r="E86" s="50"/>
    </row>
    <row r="87" spans="1:5" s="51" customFormat="1" ht="26.25" customHeight="1" hidden="1">
      <c r="A87" s="46"/>
      <c r="B87" s="84"/>
      <c r="C87" s="85" t="s">
        <v>7</v>
      </c>
      <c r="D87" s="144"/>
      <c r="E87" s="50"/>
    </row>
    <row r="88" spans="1:5" s="51" customFormat="1" ht="26.25" customHeight="1" hidden="1">
      <c r="A88" s="46"/>
      <c r="B88" s="84"/>
      <c r="C88" s="85" t="s">
        <v>77</v>
      </c>
      <c r="D88" s="144"/>
      <c r="E88" s="50"/>
    </row>
    <row r="89" spans="1:5" s="28" customFormat="1" ht="26.25" customHeight="1" hidden="1">
      <c r="A89" s="30"/>
      <c r="B89" s="122" t="s">
        <v>10</v>
      </c>
      <c r="C89" s="123"/>
      <c r="D89" s="52">
        <f>SUM(D90:D106)</f>
        <v>0</v>
      </c>
      <c r="E89" s="27"/>
    </row>
    <row r="90" spans="1:5" s="51" customFormat="1" ht="26.25" customHeight="1" hidden="1">
      <c r="A90" s="46"/>
      <c r="B90" s="146"/>
      <c r="C90" s="145" t="s">
        <v>3</v>
      </c>
      <c r="D90" s="144"/>
      <c r="E90" s="50"/>
    </row>
    <row r="91" spans="1:5" s="51" customFormat="1" ht="26.25" customHeight="1" hidden="1">
      <c r="A91" s="46"/>
      <c r="B91" s="146"/>
      <c r="C91" s="145" t="s">
        <v>76</v>
      </c>
      <c r="D91" s="144"/>
      <c r="E91" s="50"/>
    </row>
    <row r="92" spans="1:5" s="51" customFormat="1" ht="26.25" customHeight="1" hidden="1">
      <c r="A92" s="46"/>
      <c r="B92" s="146"/>
      <c r="C92" s="145" t="s">
        <v>86</v>
      </c>
      <c r="D92" s="144"/>
      <c r="E92" s="50"/>
    </row>
    <row r="93" spans="1:5" s="51" customFormat="1" ht="26.25" customHeight="1" hidden="1">
      <c r="A93" s="46"/>
      <c r="B93" s="146"/>
      <c r="C93" s="145" t="s">
        <v>4</v>
      </c>
      <c r="D93" s="144"/>
      <c r="E93" s="50"/>
    </row>
    <row r="94" spans="1:5" s="51" customFormat="1" ht="26.25" customHeight="1" hidden="1">
      <c r="A94" s="46"/>
      <c r="B94" s="146"/>
      <c r="C94" s="145" t="s">
        <v>85</v>
      </c>
      <c r="D94" s="144"/>
      <c r="E94" s="50"/>
    </row>
    <row r="95" spans="1:5" s="51" customFormat="1" ht="26.25" customHeight="1" hidden="1">
      <c r="A95" s="46"/>
      <c r="B95" s="146"/>
      <c r="C95" s="145" t="s">
        <v>5</v>
      </c>
      <c r="D95" s="144"/>
      <c r="E95" s="50"/>
    </row>
    <row r="96" spans="1:5" s="51" customFormat="1" ht="26.25" customHeight="1" hidden="1">
      <c r="A96" s="46"/>
      <c r="B96" s="146"/>
      <c r="C96" s="145" t="s">
        <v>39</v>
      </c>
      <c r="D96" s="144"/>
      <c r="E96" s="50"/>
    </row>
    <row r="97" spans="1:5" s="51" customFormat="1" ht="26.25" customHeight="1" hidden="1">
      <c r="A97" s="46"/>
      <c r="B97" s="146"/>
      <c r="C97" s="145" t="s">
        <v>83</v>
      </c>
      <c r="D97" s="144"/>
      <c r="E97" s="50"/>
    </row>
    <row r="98" spans="1:5" s="51" customFormat="1" ht="26.25" customHeight="1" hidden="1">
      <c r="A98" s="46"/>
      <c r="B98" s="146"/>
      <c r="C98" s="145" t="s">
        <v>61</v>
      </c>
      <c r="D98" s="144"/>
      <c r="E98" s="50"/>
    </row>
    <row r="99" spans="1:5" s="51" customFormat="1" ht="26.25" customHeight="1" hidden="1">
      <c r="A99" s="46"/>
      <c r="B99" s="146"/>
      <c r="C99" s="145" t="s">
        <v>87</v>
      </c>
      <c r="D99" s="144"/>
      <c r="E99" s="50"/>
    </row>
    <row r="100" spans="1:5" s="51" customFormat="1" ht="26.25" customHeight="1" hidden="1">
      <c r="A100" s="46"/>
      <c r="B100" s="146"/>
      <c r="C100" s="145" t="s">
        <v>2</v>
      </c>
      <c r="D100" s="144"/>
      <c r="E100" s="50"/>
    </row>
    <row r="101" spans="1:5" s="51" customFormat="1" ht="26.25" customHeight="1" hidden="1">
      <c r="A101" s="46"/>
      <c r="B101" s="146"/>
      <c r="C101" s="145" t="s">
        <v>60</v>
      </c>
      <c r="D101" s="144"/>
      <c r="E101" s="50"/>
    </row>
    <row r="102" spans="1:5" s="51" customFormat="1" ht="26.25" customHeight="1" hidden="1">
      <c r="A102" s="46"/>
      <c r="B102" s="146"/>
      <c r="C102" s="145" t="s">
        <v>84</v>
      </c>
      <c r="D102" s="144"/>
      <c r="E102" s="50"/>
    </row>
    <row r="103" spans="1:5" s="51" customFormat="1" ht="26.25" customHeight="1" hidden="1">
      <c r="A103" s="46"/>
      <c r="B103" s="146"/>
      <c r="C103" s="145" t="s">
        <v>88</v>
      </c>
      <c r="D103" s="144"/>
      <c r="E103" s="50"/>
    </row>
    <row r="104" spans="1:5" s="51" customFormat="1" ht="26.25" customHeight="1" hidden="1">
      <c r="A104" s="46"/>
      <c r="B104" s="146"/>
      <c r="C104" s="145" t="s">
        <v>6</v>
      </c>
      <c r="D104" s="144"/>
      <c r="E104" s="50"/>
    </row>
    <row r="105" spans="1:5" s="51" customFormat="1" ht="26.25" customHeight="1" hidden="1">
      <c r="A105" s="46"/>
      <c r="B105" s="146"/>
      <c r="C105" s="145" t="s">
        <v>7</v>
      </c>
      <c r="D105" s="144"/>
      <c r="E105" s="50"/>
    </row>
    <row r="106" spans="1:5" s="51" customFormat="1" ht="26.25" customHeight="1" hidden="1">
      <c r="A106" s="46"/>
      <c r="B106" s="146"/>
      <c r="C106" s="145" t="s">
        <v>77</v>
      </c>
      <c r="D106" s="144"/>
      <c r="E106" s="50"/>
    </row>
    <row r="107" spans="1:8" s="28" customFormat="1" ht="26.25" customHeight="1" hidden="1">
      <c r="A107" s="22"/>
      <c r="B107" s="122" t="s">
        <v>0</v>
      </c>
      <c r="C107" s="123"/>
      <c r="D107" s="52">
        <f>SUM(D108:D124)</f>
        <v>0</v>
      </c>
      <c r="E107" s="27"/>
      <c r="G107" s="32"/>
      <c r="H107" s="32"/>
    </row>
    <row r="108" spans="1:5" s="51" customFormat="1" ht="26.25" customHeight="1" hidden="1">
      <c r="A108" s="46"/>
      <c r="B108" s="146"/>
      <c r="C108" s="145" t="s">
        <v>3</v>
      </c>
      <c r="D108" s="144"/>
      <c r="E108" s="50"/>
    </row>
    <row r="109" spans="1:5" s="51" customFormat="1" ht="26.25" customHeight="1" hidden="1">
      <c r="A109" s="46"/>
      <c r="B109" s="146"/>
      <c r="C109" s="145" t="s">
        <v>76</v>
      </c>
      <c r="D109" s="144"/>
      <c r="E109" s="50"/>
    </row>
    <row r="110" spans="1:5" s="51" customFormat="1" ht="26.25" customHeight="1" hidden="1">
      <c r="A110" s="46"/>
      <c r="B110" s="146"/>
      <c r="C110" s="145" t="s">
        <v>86</v>
      </c>
      <c r="D110" s="144"/>
      <c r="E110" s="50"/>
    </row>
    <row r="111" spans="1:5" s="51" customFormat="1" ht="26.25" customHeight="1" hidden="1">
      <c r="A111" s="46"/>
      <c r="B111" s="146"/>
      <c r="C111" s="145" t="s">
        <v>4</v>
      </c>
      <c r="D111" s="144"/>
      <c r="E111" s="50"/>
    </row>
    <row r="112" spans="1:5" s="51" customFormat="1" ht="26.25" customHeight="1" hidden="1">
      <c r="A112" s="46"/>
      <c r="B112" s="146"/>
      <c r="C112" s="145" t="s">
        <v>85</v>
      </c>
      <c r="D112" s="144"/>
      <c r="E112" s="50"/>
    </row>
    <row r="113" spans="1:5" s="51" customFormat="1" ht="26.25" customHeight="1" hidden="1">
      <c r="A113" s="46"/>
      <c r="B113" s="146"/>
      <c r="C113" s="145" t="s">
        <v>5</v>
      </c>
      <c r="D113" s="144"/>
      <c r="E113" s="50"/>
    </row>
    <row r="114" spans="1:5" s="51" customFormat="1" ht="26.25" customHeight="1" hidden="1">
      <c r="A114" s="46"/>
      <c r="B114" s="146"/>
      <c r="C114" s="145" t="s">
        <v>39</v>
      </c>
      <c r="D114" s="144"/>
      <c r="E114" s="50"/>
    </row>
    <row r="115" spans="1:5" s="51" customFormat="1" ht="26.25" customHeight="1" hidden="1">
      <c r="A115" s="46"/>
      <c r="B115" s="146"/>
      <c r="C115" s="145" t="s">
        <v>83</v>
      </c>
      <c r="D115" s="144"/>
      <c r="E115" s="50"/>
    </row>
    <row r="116" spans="1:5" s="51" customFormat="1" ht="26.25" customHeight="1" hidden="1">
      <c r="A116" s="46"/>
      <c r="B116" s="146"/>
      <c r="C116" s="145" t="s">
        <v>61</v>
      </c>
      <c r="D116" s="144"/>
      <c r="E116" s="50"/>
    </row>
    <row r="117" spans="1:5" s="51" customFormat="1" ht="26.25" customHeight="1" hidden="1">
      <c r="A117" s="46"/>
      <c r="B117" s="146"/>
      <c r="C117" s="145" t="s">
        <v>87</v>
      </c>
      <c r="D117" s="144"/>
      <c r="E117" s="50"/>
    </row>
    <row r="118" spans="1:5" s="51" customFormat="1" ht="26.25" customHeight="1" hidden="1">
      <c r="A118" s="46"/>
      <c r="B118" s="146"/>
      <c r="C118" s="145" t="s">
        <v>2</v>
      </c>
      <c r="D118" s="144"/>
      <c r="E118" s="50"/>
    </row>
    <row r="119" spans="1:5" s="51" customFormat="1" ht="26.25" customHeight="1" hidden="1">
      <c r="A119" s="46"/>
      <c r="B119" s="146"/>
      <c r="C119" s="145" t="s">
        <v>60</v>
      </c>
      <c r="D119" s="144"/>
      <c r="E119" s="50"/>
    </row>
    <row r="120" spans="1:5" s="51" customFormat="1" ht="26.25" customHeight="1" hidden="1">
      <c r="A120" s="46"/>
      <c r="B120" s="146"/>
      <c r="C120" s="145" t="s">
        <v>84</v>
      </c>
      <c r="D120" s="144"/>
      <c r="E120" s="50"/>
    </row>
    <row r="121" spans="1:5" s="51" customFormat="1" ht="26.25" customHeight="1" hidden="1">
      <c r="A121" s="46"/>
      <c r="B121" s="146"/>
      <c r="C121" s="145" t="s">
        <v>88</v>
      </c>
      <c r="D121" s="144"/>
      <c r="E121" s="50"/>
    </row>
    <row r="122" spans="1:5" s="51" customFormat="1" ht="26.25" customHeight="1" hidden="1">
      <c r="A122" s="46"/>
      <c r="B122" s="146"/>
      <c r="C122" s="145" t="s">
        <v>6</v>
      </c>
      <c r="D122" s="144"/>
      <c r="E122" s="50"/>
    </row>
    <row r="123" spans="1:5" s="51" customFormat="1" ht="26.25" customHeight="1" hidden="1">
      <c r="A123" s="46"/>
      <c r="B123" s="146"/>
      <c r="C123" s="145" t="s">
        <v>7</v>
      </c>
      <c r="D123" s="144"/>
      <c r="E123" s="50"/>
    </row>
    <row r="124" spans="1:5" s="51" customFormat="1" ht="26.25" customHeight="1" hidden="1">
      <c r="A124" s="46"/>
      <c r="B124" s="47"/>
      <c r="C124" s="48" t="s">
        <v>77</v>
      </c>
      <c r="D124" s="49"/>
      <c r="E124" s="50"/>
    </row>
    <row r="125" spans="1:5" s="28" customFormat="1" ht="26.25" customHeight="1" hidden="1">
      <c r="A125" s="24" t="s">
        <v>72</v>
      </c>
      <c r="B125" s="81"/>
      <c r="C125" s="80"/>
      <c r="D125" s="42"/>
      <c r="E125" s="27"/>
    </row>
    <row r="126" spans="1:5" s="34" customFormat="1" ht="26.25" customHeight="1" hidden="1">
      <c r="A126" s="22"/>
      <c r="B126" s="81"/>
      <c r="C126" s="80"/>
      <c r="D126" s="42"/>
      <c r="E126" s="33"/>
    </row>
    <row r="127" spans="1:5" s="34" customFormat="1" ht="26.25" customHeight="1" hidden="1">
      <c r="A127" s="22"/>
      <c r="B127" s="81"/>
      <c r="C127" s="80"/>
      <c r="D127" s="42"/>
      <c r="E127" s="33"/>
    </row>
    <row r="128" spans="1:5" s="34" customFormat="1" ht="26.25" customHeight="1">
      <c r="A128" s="61" t="s">
        <v>21</v>
      </c>
      <c r="B128" s="98" t="s">
        <v>73</v>
      </c>
      <c r="C128" s="99"/>
      <c r="D128" s="62">
        <f>SUM(D129:D145)</f>
        <v>248945.66</v>
      </c>
      <c r="E128" s="33"/>
    </row>
    <row r="129" spans="1:5" s="78" customFormat="1" ht="20.25" customHeight="1">
      <c r="A129" s="148" t="s">
        <v>129</v>
      </c>
      <c r="B129" s="121" t="s">
        <v>210</v>
      </c>
      <c r="C129" s="121"/>
      <c r="D129" s="79">
        <v>2400</v>
      </c>
      <c r="E129" s="77"/>
    </row>
    <row r="130" spans="1:5" s="34" customFormat="1" ht="20.25" customHeight="1" hidden="1">
      <c r="A130" s="165"/>
      <c r="B130" s="119"/>
      <c r="C130" s="120"/>
      <c r="D130" s="31"/>
      <c r="E130" s="35"/>
    </row>
    <row r="131" spans="1:5" s="34" customFormat="1" ht="19.5" customHeight="1">
      <c r="A131" s="180" t="s">
        <v>76</v>
      </c>
      <c r="B131" s="121" t="s">
        <v>211</v>
      </c>
      <c r="C131" s="121"/>
      <c r="D131" s="31">
        <v>386.22</v>
      </c>
      <c r="E131" s="35"/>
    </row>
    <row r="132" spans="1:5" s="34" customFormat="1" ht="20.25" customHeight="1" hidden="1">
      <c r="A132" s="180"/>
      <c r="B132" s="121" t="s">
        <v>211</v>
      </c>
      <c r="C132" s="121"/>
      <c r="D132" s="31"/>
      <c r="E132" s="35"/>
    </row>
    <row r="133" spans="1:5" s="34" customFormat="1" ht="20.25" customHeight="1">
      <c r="A133" s="124" t="s">
        <v>212</v>
      </c>
      <c r="B133" s="121" t="s">
        <v>211</v>
      </c>
      <c r="C133" s="121"/>
      <c r="D133" s="31">
        <v>241.2</v>
      </c>
      <c r="E133" s="35"/>
    </row>
    <row r="134" spans="1:5" s="34" customFormat="1" ht="20.25" customHeight="1">
      <c r="A134" s="126"/>
      <c r="B134" s="119" t="s">
        <v>213</v>
      </c>
      <c r="C134" s="127"/>
      <c r="D134" s="31">
        <v>570.93</v>
      </c>
      <c r="E134" s="35"/>
    </row>
    <row r="135" spans="1:5" s="34" customFormat="1" ht="21" customHeight="1">
      <c r="A135" s="180" t="s">
        <v>214</v>
      </c>
      <c r="B135" s="121" t="s">
        <v>215</v>
      </c>
      <c r="C135" s="121"/>
      <c r="D135" s="31">
        <v>445</v>
      </c>
      <c r="E135" s="35"/>
    </row>
    <row r="136" spans="1:5" s="34" customFormat="1" ht="27" customHeight="1">
      <c r="A136" s="181"/>
      <c r="B136" s="130" t="s">
        <v>216</v>
      </c>
      <c r="C136" s="131"/>
      <c r="D136" s="76">
        <v>1045</v>
      </c>
      <c r="E136" s="35"/>
    </row>
    <row r="137" spans="1:5" s="34" customFormat="1" ht="36.75" customHeight="1">
      <c r="A137" s="55" t="s">
        <v>217</v>
      </c>
      <c r="B137" s="130" t="s">
        <v>218</v>
      </c>
      <c r="C137" s="182"/>
      <c r="D137" s="76">
        <v>31226.8</v>
      </c>
      <c r="E137" s="35"/>
    </row>
    <row r="138" spans="1:5" s="34" customFormat="1" ht="20.25" customHeight="1">
      <c r="A138" s="55" t="s">
        <v>138</v>
      </c>
      <c r="B138" s="130" t="s">
        <v>219</v>
      </c>
      <c r="C138" s="182"/>
      <c r="D138" s="76">
        <v>19343.88</v>
      </c>
      <c r="E138" s="35"/>
    </row>
    <row r="139" spans="1:5" s="34" customFormat="1" ht="18.75">
      <c r="A139" s="55"/>
      <c r="B139" s="130" t="s">
        <v>220</v>
      </c>
      <c r="C139" s="182"/>
      <c r="D139" s="76">
        <v>148084.82</v>
      </c>
      <c r="E139" s="35"/>
    </row>
    <row r="140" spans="1:5" s="34" customFormat="1" ht="18.75">
      <c r="A140" s="55"/>
      <c r="B140" s="130" t="s">
        <v>221</v>
      </c>
      <c r="C140" s="182"/>
      <c r="D140" s="76">
        <v>8694.84</v>
      </c>
      <c r="E140" s="35"/>
    </row>
    <row r="141" spans="1:5" s="34" customFormat="1" ht="18.75">
      <c r="A141" s="55"/>
      <c r="B141" s="130" t="s">
        <v>222</v>
      </c>
      <c r="C141" s="182"/>
      <c r="D141" s="76">
        <v>7523.14</v>
      </c>
      <c r="E141" s="35"/>
    </row>
    <row r="142" spans="1:5" s="34" customFormat="1" ht="18.75">
      <c r="A142" s="55"/>
      <c r="B142" s="130" t="s">
        <v>174</v>
      </c>
      <c r="C142" s="182"/>
      <c r="D142" s="76">
        <v>6840.9</v>
      </c>
      <c r="E142" s="35"/>
    </row>
    <row r="143" spans="1:5" s="34" customFormat="1" ht="39.75" customHeight="1">
      <c r="A143" s="55"/>
      <c r="B143" s="130" t="s">
        <v>223</v>
      </c>
      <c r="C143" s="182"/>
      <c r="D143" s="76">
        <v>8446.39</v>
      </c>
      <c r="E143" s="35"/>
    </row>
    <row r="144" spans="1:5" s="34" customFormat="1" ht="18.75">
      <c r="A144" s="55"/>
      <c r="B144" s="130" t="s">
        <v>224</v>
      </c>
      <c r="C144" s="182"/>
      <c r="D144" s="76">
        <v>876.54</v>
      </c>
      <c r="E144" s="35"/>
    </row>
    <row r="145" spans="1:5" s="34" customFormat="1" ht="18.75">
      <c r="A145" s="55"/>
      <c r="B145" s="130" t="s">
        <v>225</v>
      </c>
      <c r="C145" s="131"/>
      <c r="D145" s="76">
        <v>12820</v>
      </c>
      <c r="E145" s="35"/>
    </row>
    <row r="146" spans="1:6" s="34" customFormat="1" ht="21" customHeight="1">
      <c r="A146" s="63"/>
      <c r="B146" s="98" t="s">
        <v>18</v>
      </c>
      <c r="C146" s="99"/>
      <c r="D146" s="64">
        <f>D10+D128</f>
        <v>400490.51</v>
      </c>
      <c r="E146" s="35"/>
      <c r="F146" s="36"/>
    </row>
    <row r="147" spans="1:5" s="34" customFormat="1" ht="21" customHeight="1">
      <c r="A147" s="65"/>
      <c r="B147" s="128" t="s">
        <v>74</v>
      </c>
      <c r="C147" s="129"/>
      <c r="D147" s="66">
        <f>SUM(D148:D154)</f>
        <v>0</v>
      </c>
      <c r="E147" s="35"/>
    </row>
    <row r="148" spans="1:5" ht="20.25" customHeight="1">
      <c r="A148" s="157"/>
      <c r="B148" s="121"/>
      <c r="C148" s="121"/>
      <c r="D148" s="31"/>
      <c r="E148" s="160"/>
    </row>
    <row r="149" spans="1:5" ht="55.5" customHeight="1" hidden="1">
      <c r="A149" s="157"/>
      <c r="B149" s="121"/>
      <c r="C149" s="121"/>
      <c r="D149" s="76"/>
      <c r="E149" s="160"/>
    </row>
    <row r="150" spans="1:5" s="34" customFormat="1" ht="18.75" hidden="1">
      <c r="A150" s="22"/>
      <c r="B150" s="130"/>
      <c r="C150" s="131"/>
      <c r="D150" s="53"/>
      <c r="E150" s="35"/>
    </row>
    <row r="151" spans="1:5" s="34" customFormat="1" ht="39.75" customHeight="1" hidden="1">
      <c r="A151" s="22"/>
      <c r="B151" s="130"/>
      <c r="C151" s="131"/>
      <c r="D151" s="44"/>
      <c r="E151" s="35"/>
    </row>
    <row r="152" spans="1:5" s="34" customFormat="1" ht="66.75" customHeight="1" hidden="1">
      <c r="A152" s="22"/>
      <c r="B152" s="130"/>
      <c r="C152" s="131"/>
      <c r="D152" s="159"/>
      <c r="E152" s="35"/>
    </row>
    <row r="153" spans="1:5" s="34" customFormat="1" ht="37.5" customHeight="1" hidden="1">
      <c r="A153" s="22"/>
      <c r="B153" s="141"/>
      <c r="C153" s="141"/>
      <c r="D153" s="44"/>
      <c r="E153" s="38"/>
    </row>
    <row r="154" spans="1:5" s="34" customFormat="1" ht="11.25" customHeight="1" hidden="1">
      <c r="A154" s="22"/>
      <c r="B154" s="102"/>
      <c r="C154" s="103"/>
      <c r="D154" s="53"/>
      <c r="E154" s="38"/>
    </row>
    <row r="155" spans="1:5" s="34" customFormat="1" ht="21" customHeight="1">
      <c r="A155" s="65"/>
      <c r="B155" s="128" t="s">
        <v>75</v>
      </c>
      <c r="C155" s="129"/>
      <c r="D155" s="67">
        <f>D146+D147</f>
        <v>400490.51</v>
      </c>
      <c r="E155" s="21"/>
    </row>
    <row r="156" spans="1:4" ht="21" customHeight="1">
      <c r="A156" s="73"/>
      <c r="B156" s="140" t="s">
        <v>79</v>
      </c>
      <c r="C156" s="140"/>
      <c r="D156" s="74">
        <f>SUM(D157:D158)</f>
        <v>1658798.44</v>
      </c>
    </row>
    <row r="157" spans="1:5" s="34" customFormat="1" ht="57" customHeight="1">
      <c r="A157" s="183" t="s">
        <v>138</v>
      </c>
      <c r="B157" s="141" t="s">
        <v>226</v>
      </c>
      <c r="C157" s="141"/>
      <c r="D157" s="31">
        <v>1658798.44</v>
      </c>
      <c r="E157" s="35"/>
    </row>
    <row r="158" spans="1:5" s="71" customFormat="1" ht="21" customHeight="1">
      <c r="A158" s="167"/>
      <c r="B158" s="141"/>
      <c r="C158" s="141"/>
      <c r="D158" s="44"/>
      <c r="E158" s="72"/>
    </row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</sheetData>
  <sheetProtection/>
  <mergeCells count="53">
    <mergeCell ref="B155:C155"/>
    <mergeCell ref="B156:C156"/>
    <mergeCell ref="B157:C157"/>
    <mergeCell ref="B158:C158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A133:A134"/>
    <mergeCell ref="B133:C133"/>
    <mergeCell ref="B134:C134"/>
    <mergeCell ref="A135:A136"/>
    <mergeCell ref="B135:C135"/>
    <mergeCell ref="B136:C136"/>
    <mergeCell ref="B128:C128"/>
    <mergeCell ref="A129:A130"/>
    <mergeCell ref="B129:C129"/>
    <mergeCell ref="B130:C130"/>
    <mergeCell ref="A131:A132"/>
    <mergeCell ref="B131:C131"/>
    <mergeCell ref="B132:C132"/>
    <mergeCell ref="B32:C32"/>
    <mergeCell ref="B33:C33"/>
    <mergeCell ref="B51:C51"/>
    <mergeCell ref="B71:C71"/>
    <mergeCell ref="B89:C89"/>
    <mergeCell ref="B107:C107"/>
    <mergeCell ref="A9:D9"/>
    <mergeCell ref="B10:C10"/>
    <mergeCell ref="B11:C11"/>
    <mergeCell ref="B29:C29"/>
    <mergeCell ref="B30:C30"/>
    <mergeCell ref="B31:C31"/>
    <mergeCell ref="A1:E1"/>
    <mergeCell ref="A2:D2"/>
    <mergeCell ref="A4:C4"/>
    <mergeCell ref="A5:C5"/>
    <mergeCell ref="A6:C6"/>
    <mergeCell ref="A7:C7"/>
  </mergeCells>
  <printOptions horizontalCentered="1"/>
  <pageMargins left="0.57" right="0.1968503937007874" top="0.4330708661417323" bottom="0.2" header="0.31496062992125984" footer="0.25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2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40" customWidth="1"/>
    <col min="5" max="5" width="8.8515625" style="39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0.25" customHeight="1">
      <c r="A1" s="104" t="s">
        <v>227</v>
      </c>
      <c r="B1" s="104"/>
      <c r="C1" s="104"/>
      <c r="D1" s="104"/>
      <c r="E1" s="104"/>
    </row>
    <row r="2" spans="1:5" ht="20.25" customHeight="1" hidden="1">
      <c r="A2" s="105" t="s">
        <v>228</v>
      </c>
      <c r="B2" s="105"/>
      <c r="C2" s="105"/>
      <c r="D2" s="106"/>
      <c r="E2" s="26"/>
    </row>
    <row r="3" spans="1:5" ht="20.25" customHeight="1">
      <c r="A3" s="56"/>
      <c r="B3" s="56"/>
      <c r="C3" s="56"/>
      <c r="D3" s="58" t="s">
        <v>23</v>
      </c>
      <c r="E3" s="26"/>
    </row>
    <row r="4" spans="1:5" ht="23.25" customHeight="1">
      <c r="A4" s="107" t="s">
        <v>229</v>
      </c>
      <c r="B4" s="108"/>
      <c r="C4" s="109"/>
      <c r="D4" s="60">
        <f>D5+D6+D7</f>
        <v>1653551.1400000001</v>
      </c>
      <c r="E4" s="26"/>
    </row>
    <row r="5" spans="1:5" ht="23.25" customHeight="1">
      <c r="A5" s="110" t="s">
        <v>80</v>
      </c>
      <c r="B5" s="111"/>
      <c r="C5" s="112"/>
      <c r="D5" s="57">
        <v>1301886.34</v>
      </c>
      <c r="E5" s="26"/>
    </row>
    <row r="6" spans="1:5" ht="23.25" customHeight="1">
      <c r="A6" s="110" t="s">
        <v>81</v>
      </c>
      <c r="B6" s="111"/>
      <c r="C6" s="112"/>
      <c r="D6" s="68">
        <v>0</v>
      </c>
      <c r="E6" s="26"/>
    </row>
    <row r="7" spans="1:5" ht="23.25" customHeight="1">
      <c r="A7" s="113" t="s">
        <v>82</v>
      </c>
      <c r="B7" s="113"/>
      <c r="C7" s="113"/>
      <c r="D7" s="57">
        <f>341150+10514.8</f>
        <v>351664.8</v>
      </c>
      <c r="E7" s="26"/>
    </row>
    <row r="8" spans="1:5" ht="23.25" customHeight="1">
      <c r="A8" s="69"/>
      <c r="B8" s="70"/>
      <c r="C8" s="70"/>
      <c r="D8" s="68"/>
      <c r="E8" s="26"/>
    </row>
    <row r="9" spans="1:5" s="28" customFormat="1" ht="23.25" customHeight="1">
      <c r="A9" s="95" t="s">
        <v>92</v>
      </c>
      <c r="B9" s="96"/>
      <c r="C9" s="96"/>
      <c r="D9" s="97"/>
      <c r="E9" s="27"/>
    </row>
    <row r="10" spans="1:5" s="28" customFormat="1" ht="25.5" customHeight="1">
      <c r="A10" s="59" t="s">
        <v>69</v>
      </c>
      <c r="B10" s="98" t="s">
        <v>70</v>
      </c>
      <c r="C10" s="99"/>
      <c r="D10" s="60">
        <f>D11+D29+D30+D33++D51+D71+D89+D107+D125+D126+D127+D31+D32</f>
        <v>418766.39</v>
      </c>
      <c r="E10" s="27"/>
    </row>
    <row r="11" spans="1:5" s="28" customFormat="1" ht="36" customHeight="1">
      <c r="A11" s="43" t="s">
        <v>71</v>
      </c>
      <c r="B11" s="116" t="s">
        <v>230</v>
      </c>
      <c r="C11" s="117"/>
      <c r="D11" s="45">
        <f>SUM(D12:D28)</f>
        <v>417783.74</v>
      </c>
      <c r="E11" s="27"/>
    </row>
    <row r="12" spans="1:5" s="51" customFormat="1" ht="19.5" customHeight="1" hidden="1">
      <c r="A12" s="46"/>
      <c r="B12" s="47"/>
      <c r="C12" s="90" t="s">
        <v>3</v>
      </c>
      <c r="D12" s="144"/>
      <c r="E12" s="50"/>
    </row>
    <row r="13" spans="1:5" s="51" customFormat="1" ht="19.5" customHeight="1" hidden="1">
      <c r="A13" s="46"/>
      <c r="B13" s="47"/>
      <c r="C13" s="90" t="s">
        <v>76</v>
      </c>
      <c r="D13" s="144"/>
      <c r="E13" s="50"/>
    </row>
    <row r="14" spans="1:5" s="51" customFormat="1" ht="19.5" customHeight="1" hidden="1">
      <c r="A14" s="46"/>
      <c r="B14" s="47"/>
      <c r="C14" s="90" t="s">
        <v>86</v>
      </c>
      <c r="D14" s="144"/>
      <c r="E14" s="50"/>
    </row>
    <row r="15" spans="1:5" s="51" customFormat="1" ht="19.5" customHeight="1" hidden="1">
      <c r="A15" s="46"/>
      <c r="B15" s="47"/>
      <c r="C15" s="90" t="s">
        <v>4</v>
      </c>
      <c r="D15" s="144"/>
      <c r="E15" s="50"/>
    </row>
    <row r="16" spans="1:5" s="51" customFormat="1" ht="19.5" customHeight="1" hidden="1">
      <c r="A16" s="46"/>
      <c r="B16" s="47"/>
      <c r="C16" s="90" t="s">
        <v>85</v>
      </c>
      <c r="D16" s="144"/>
      <c r="E16" s="50"/>
    </row>
    <row r="17" spans="1:5" s="51" customFormat="1" ht="19.5" customHeight="1" hidden="1">
      <c r="A17" s="46"/>
      <c r="B17" s="47"/>
      <c r="C17" s="90" t="s">
        <v>5</v>
      </c>
      <c r="D17" s="144"/>
      <c r="E17" s="50"/>
    </row>
    <row r="18" spans="1:5" s="51" customFormat="1" ht="19.5" customHeight="1" hidden="1">
      <c r="A18" s="46"/>
      <c r="B18" s="47"/>
      <c r="C18" s="90" t="s">
        <v>39</v>
      </c>
      <c r="D18" s="144"/>
      <c r="E18" s="50"/>
    </row>
    <row r="19" spans="1:5" s="51" customFormat="1" ht="19.5" customHeight="1" hidden="1">
      <c r="A19" s="46"/>
      <c r="B19" s="47"/>
      <c r="C19" s="90" t="s">
        <v>83</v>
      </c>
      <c r="D19" s="144"/>
      <c r="E19" s="50"/>
    </row>
    <row r="20" spans="1:5" s="51" customFormat="1" ht="19.5" customHeight="1" hidden="1">
      <c r="A20" s="46"/>
      <c r="B20" s="47"/>
      <c r="C20" s="90" t="s">
        <v>11</v>
      </c>
      <c r="D20" s="144"/>
      <c r="E20" s="50"/>
    </row>
    <row r="21" spans="1:5" s="51" customFormat="1" ht="19.5" customHeight="1" hidden="1">
      <c r="A21" s="46"/>
      <c r="B21" s="47"/>
      <c r="C21" s="90" t="s">
        <v>87</v>
      </c>
      <c r="D21" s="144">
        <v>159765</v>
      </c>
      <c r="E21" s="50"/>
    </row>
    <row r="22" spans="1:5" s="51" customFormat="1" ht="19.5" customHeight="1" hidden="1">
      <c r="A22" s="46"/>
      <c r="B22" s="47"/>
      <c r="C22" s="90" t="s">
        <v>2</v>
      </c>
      <c r="D22" s="144">
        <v>33200</v>
      </c>
      <c r="E22" s="50"/>
    </row>
    <row r="23" spans="1:5" s="51" customFormat="1" ht="19.5" customHeight="1" hidden="1">
      <c r="A23" s="46"/>
      <c r="B23" s="47"/>
      <c r="C23" s="90" t="s">
        <v>60</v>
      </c>
      <c r="D23" s="144"/>
      <c r="E23" s="50"/>
    </row>
    <row r="24" spans="1:5" s="51" customFormat="1" ht="19.5" customHeight="1" hidden="1">
      <c r="A24" s="46"/>
      <c r="B24" s="47"/>
      <c r="C24" s="90" t="s">
        <v>84</v>
      </c>
      <c r="D24" s="144">
        <v>13428.74</v>
      </c>
      <c r="E24" s="50"/>
    </row>
    <row r="25" spans="1:5" s="51" customFormat="1" ht="19.5" customHeight="1" hidden="1">
      <c r="A25" s="46"/>
      <c r="B25" s="47"/>
      <c r="C25" s="90" t="s">
        <v>88</v>
      </c>
      <c r="D25" s="144"/>
      <c r="E25" s="50"/>
    </row>
    <row r="26" spans="1:5" s="51" customFormat="1" ht="19.5" customHeight="1" hidden="1">
      <c r="A26" s="46"/>
      <c r="B26" s="47"/>
      <c r="C26" s="90" t="s">
        <v>6</v>
      </c>
      <c r="D26" s="144"/>
      <c r="E26" s="50"/>
    </row>
    <row r="27" spans="1:5" s="51" customFormat="1" ht="19.5" customHeight="1" hidden="1">
      <c r="A27" s="46"/>
      <c r="B27" s="47"/>
      <c r="C27" s="90" t="s">
        <v>7</v>
      </c>
      <c r="D27" s="144">
        <v>96000</v>
      </c>
      <c r="E27" s="50"/>
    </row>
    <row r="28" spans="1:5" s="51" customFormat="1" ht="19.5" customHeight="1" hidden="1">
      <c r="A28" s="46"/>
      <c r="B28" s="47"/>
      <c r="C28" s="90" t="s">
        <v>77</v>
      </c>
      <c r="D28" s="144">
        <v>115390</v>
      </c>
      <c r="E28" s="50"/>
    </row>
    <row r="29" spans="1:5" s="28" customFormat="1" ht="21.75" customHeight="1">
      <c r="A29" s="22" t="s">
        <v>32</v>
      </c>
      <c r="B29" s="102" t="s">
        <v>231</v>
      </c>
      <c r="C29" s="103"/>
      <c r="D29" s="29">
        <v>608.28</v>
      </c>
      <c r="E29" s="27"/>
    </row>
    <row r="30" spans="1:5" s="28" customFormat="1" ht="21.75" customHeight="1" hidden="1">
      <c r="A30" s="22"/>
      <c r="B30" s="102" t="s">
        <v>164</v>
      </c>
      <c r="C30" s="103"/>
      <c r="D30" s="29"/>
      <c r="E30" s="27"/>
    </row>
    <row r="31" spans="1:5" s="28" customFormat="1" ht="21.75" customHeight="1" hidden="1">
      <c r="A31" s="22"/>
      <c r="B31" s="102" t="s">
        <v>39</v>
      </c>
      <c r="C31" s="103"/>
      <c r="D31" s="29"/>
      <c r="E31" s="27"/>
    </row>
    <row r="32" spans="1:5" s="28" customFormat="1" ht="23.25" customHeight="1" hidden="1">
      <c r="A32" s="43" t="s">
        <v>34</v>
      </c>
      <c r="B32" s="102"/>
      <c r="C32" s="103"/>
      <c r="D32" s="29"/>
      <c r="E32" s="27"/>
    </row>
    <row r="33" spans="1:5" s="28" customFormat="1" ht="22.5" customHeight="1" hidden="1">
      <c r="A33" s="22" t="s">
        <v>24</v>
      </c>
      <c r="B33" s="122" t="s">
        <v>29</v>
      </c>
      <c r="C33" s="123"/>
      <c r="D33" s="52"/>
      <c r="E33" s="27"/>
    </row>
    <row r="34" spans="1:5" s="51" customFormat="1" ht="26.25" customHeight="1" hidden="1">
      <c r="A34" s="46"/>
      <c r="B34" s="46"/>
      <c r="C34" s="54" t="s">
        <v>3</v>
      </c>
      <c r="D34" s="49"/>
      <c r="E34" s="50"/>
    </row>
    <row r="35" spans="1:5" s="51" customFormat="1" ht="26.25" customHeight="1" hidden="1">
      <c r="A35" s="46"/>
      <c r="B35" s="46"/>
      <c r="C35" s="54" t="s">
        <v>76</v>
      </c>
      <c r="D35" s="49"/>
      <c r="E35" s="50"/>
    </row>
    <row r="36" spans="1:5" s="51" customFormat="1" ht="26.25" customHeight="1" hidden="1">
      <c r="A36" s="46"/>
      <c r="B36" s="46"/>
      <c r="C36" s="54" t="s">
        <v>86</v>
      </c>
      <c r="D36" s="49"/>
      <c r="E36" s="50"/>
    </row>
    <row r="37" spans="1:5" s="51" customFormat="1" ht="26.25" customHeight="1" hidden="1">
      <c r="A37" s="46"/>
      <c r="B37" s="46"/>
      <c r="C37" s="54" t="s">
        <v>4</v>
      </c>
      <c r="D37" s="49"/>
      <c r="E37" s="50"/>
    </row>
    <row r="38" spans="1:5" s="51" customFormat="1" ht="26.25" customHeight="1" hidden="1">
      <c r="A38" s="46"/>
      <c r="B38" s="46"/>
      <c r="C38" s="54" t="s">
        <v>85</v>
      </c>
      <c r="D38" s="49"/>
      <c r="E38" s="50"/>
    </row>
    <row r="39" spans="1:5" s="51" customFormat="1" ht="26.25" customHeight="1" hidden="1">
      <c r="A39" s="46"/>
      <c r="B39" s="46"/>
      <c r="C39" s="54" t="s">
        <v>5</v>
      </c>
      <c r="D39" s="49"/>
      <c r="E39" s="50"/>
    </row>
    <row r="40" spans="1:5" s="51" customFormat="1" ht="26.25" customHeight="1" hidden="1">
      <c r="A40" s="46"/>
      <c r="B40" s="46"/>
      <c r="C40" s="54" t="s">
        <v>39</v>
      </c>
      <c r="D40" s="49"/>
      <c r="E40" s="50"/>
    </row>
    <row r="41" spans="1:5" s="51" customFormat="1" ht="26.25" customHeight="1" hidden="1">
      <c r="A41" s="46"/>
      <c r="B41" s="46"/>
      <c r="C41" s="54" t="s">
        <v>83</v>
      </c>
      <c r="D41" s="49"/>
      <c r="E41" s="50"/>
    </row>
    <row r="42" spans="1:5" s="51" customFormat="1" ht="26.25" customHeight="1" hidden="1">
      <c r="A42" s="46"/>
      <c r="B42" s="46"/>
      <c r="C42" s="54" t="s">
        <v>61</v>
      </c>
      <c r="D42" s="49"/>
      <c r="E42" s="50"/>
    </row>
    <row r="43" spans="1:5" s="51" customFormat="1" ht="26.25" customHeight="1" hidden="1">
      <c r="A43" s="46"/>
      <c r="B43" s="46"/>
      <c r="C43" s="54" t="s">
        <v>87</v>
      </c>
      <c r="D43" s="49"/>
      <c r="E43" s="50"/>
    </row>
    <row r="44" spans="1:5" s="51" customFormat="1" ht="26.25" customHeight="1" hidden="1">
      <c r="A44" s="46"/>
      <c r="B44" s="46"/>
      <c r="C44" s="54" t="s">
        <v>2</v>
      </c>
      <c r="D44" s="49"/>
      <c r="E44" s="50"/>
    </row>
    <row r="45" spans="1:5" s="51" customFormat="1" ht="26.25" customHeight="1" hidden="1">
      <c r="A45" s="46"/>
      <c r="B45" s="46"/>
      <c r="C45" s="54" t="s">
        <v>60</v>
      </c>
      <c r="D45" s="49"/>
      <c r="E45" s="50"/>
    </row>
    <row r="46" spans="1:5" s="51" customFormat="1" ht="26.25" customHeight="1" hidden="1">
      <c r="A46" s="46"/>
      <c r="B46" s="46"/>
      <c r="C46" s="54" t="s">
        <v>84</v>
      </c>
      <c r="D46" s="49"/>
      <c r="E46" s="50"/>
    </row>
    <row r="47" spans="1:5" s="51" customFormat="1" ht="26.25" customHeight="1" hidden="1">
      <c r="A47" s="46"/>
      <c r="B47" s="46"/>
      <c r="C47" s="54" t="s">
        <v>88</v>
      </c>
      <c r="D47" s="49"/>
      <c r="E47" s="50"/>
    </row>
    <row r="48" spans="1:5" s="51" customFormat="1" ht="26.25" customHeight="1" hidden="1">
      <c r="A48" s="46"/>
      <c r="B48" s="46"/>
      <c r="C48" s="54" t="s">
        <v>6</v>
      </c>
      <c r="D48" s="49"/>
      <c r="E48" s="50"/>
    </row>
    <row r="49" spans="1:5" s="51" customFormat="1" ht="26.25" customHeight="1" hidden="1">
      <c r="A49" s="46"/>
      <c r="B49" s="46"/>
      <c r="C49" s="54" t="s">
        <v>7</v>
      </c>
      <c r="D49" s="49"/>
      <c r="E49" s="50"/>
    </row>
    <row r="50" spans="1:5" s="51" customFormat="1" ht="26.25" customHeight="1" hidden="1">
      <c r="A50" s="46"/>
      <c r="B50" s="46"/>
      <c r="C50" s="54" t="s">
        <v>77</v>
      </c>
      <c r="D50" s="49"/>
      <c r="E50" s="50"/>
    </row>
    <row r="51" spans="1:5" s="28" customFormat="1" ht="21.75" customHeight="1">
      <c r="A51" s="22" t="s">
        <v>24</v>
      </c>
      <c r="B51" s="122" t="s">
        <v>8</v>
      </c>
      <c r="C51" s="123"/>
      <c r="D51" s="45">
        <f>SUM(D52:D70)</f>
        <v>17.84</v>
      </c>
      <c r="E51" s="27"/>
    </row>
    <row r="52" spans="1:5" s="51" customFormat="1" ht="21.75" customHeight="1" hidden="1">
      <c r="A52" s="46"/>
      <c r="B52" s="46"/>
      <c r="C52" s="145" t="s">
        <v>3</v>
      </c>
      <c r="D52" s="49">
        <v>17.84</v>
      </c>
      <c r="E52" s="50"/>
    </row>
    <row r="53" spans="1:5" s="51" customFormat="1" ht="21.75" customHeight="1" hidden="1">
      <c r="A53" s="46"/>
      <c r="B53" s="46"/>
      <c r="C53" s="85" t="s">
        <v>76</v>
      </c>
      <c r="D53" s="49"/>
      <c r="E53" s="50"/>
    </row>
    <row r="54" spans="1:5" s="51" customFormat="1" ht="21.75" customHeight="1" hidden="1">
      <c r="A54" s="46"/>
      <c r="B54" s="46"/>
      <c r="C54" s="85" t="s">
        <v>86</v>
      </c>
      <c r="D54" s="49"/>
      <c r="E54" s="50"/>
    </row>
    <row r="55" spans="1:5" s="51" customFormat="1" ht="21.75" customHeight="1" hidden="1">
      <c r="A55" s="46"/>
      <c r="B55" s="46"/>
      <c r="C55" s="85" t="s">
        <v>4</v>
      </c>
      <c r="D55" s="144"/>
      <c r="E55" s="50"/>
    </row>
    <row r="56" spans="1:5" s="51" customFormat="1" ht="21.75" customHeight="1" hidden="1">
      <c r="A56" s="46"/>
      <c r="B56" s="84"/>
      <c r="C56" s="85" t="s">
        <v>85</v>
      </c>
      <c r="D56" s="144"/>
      <c r="E56" s="50"/>
    </row>
    <row r="57" spans="1:5" s="51" customFormat="1" ht="21.75" customHeight="1" hidden="1">
      <c r="A57" s="46"/>
      <c r="B57" s="84"/>
      <c r="C57" s="85" t="s">
        <v>5</v>
      </c>
      <c r="D57" s="144"/>
      <c r="E57" s="50"/>
    </row>
    <row r="58" spans="1:5" s="51" customFormat="1" ht="21.75" customHeight="1" hidden="1">
      <c r="A58" s="46"/>
      <c r="B58" s="84"/>
      <c r="C58" s="85" t="s">
        <v>39</v>
      </c>
      <c r="D58" s="144"/>
      <c r="E58" s="50"/>
    </row>
    <row r="59" spans="1:5" s="51" customFormat="1" ht="21.75" customHeight="1" hidden="1">
      <c r="A59" s="46"/>
      <c r="B59" s="84"/>
      <c r="C59" s="85" t="s">
        <v>83</v>
      </c>
      <c r="D59" s="144"/>
      <c r="E59" s="50"/>
    </row>
    <row r="60" spans="1:5" s="51" customFormat="1" ht="21.75" customHeight="1" hidden="1">
      <c r="A60" s="46"/>
      <c r="B60" s="84"/>
      <c r="C60" s="85" t="s">
        <v>7</v>
      </c>
      <c r="D60" s="144"/>
      <c r="E60" s="50"/>
    </row>
    <row r="61" spans="1:5" s="51" customFormat="1" ht="21.75" customHeight="1" hidden="1">
      <c r="A61" s="46"/>
      <c r="B61" s="84"/>
      <c r="C61" s="85" t="s">
        <v>88</v>
      </c>
      <c r="D61" s="144"/>
      <c r="E61" s="50"/>
    </row>
    <row r="62" spans="1:5" s="51" customFormat="1" ht="21.75" customHeight="1" hidden="1">
      <c r="A62" s="46"/>
      <c r="B62" s="84"/>
      <c r="C62" s="85" t="s">
        <v>61</v>
      </c>
      <c r="D62" s="144"/>
      <c r="E62" s="50"/>
    </row>
    <row r="63" spans="1:5" s="51" customFormat="1" ht="21.75" customHeight="1" hidden="1">
      <c r="A63" s="46"/>
      <c r="B63" s="84"/>
      <c r="C63" s="85" t="s">
        <v>87</v>
      </c>
      <c r="D63" s="144"/>
      <c r="E63" s="50"/>
    </row>
    <row r="64" spans="1:5" s="51" customFormat="1" ht="21.75" customHeight="1" hidden="1">
      <c r="A64" s="46"/>
      <c r="B64" s="84"/>
      <c r="C64" s="85" t="s">
        <v>2</v>
      </c>
      <c r="D64" s="144"/>
      <c r="E64" s="50"/>
    </row>
    <row r="65" spans="1:5" s="51" customFormat="1" ht="21.75" customHeight="1" hidden="1">
      <c r="A65" s="46"/>
      <c r="B65" s="84"/>
      <c r="C65" s="85" t="s">
        <v>60</v>
      </c>
      <c r="D65" s="144"/>
      <c r="E65" s="50"/>
    </row>
    <row r="66" spans="1:5" s="51" customFormat="1" ht="21.75" customHeight="1" hidden="1">
      <c r="A66" s="46"/>
      <c r="B66" s="84"/>
      <c r="C66" s="85" t="s">
        <v>84</v>
      </c>
      <c r="D66" s="144"/>
      <c r="E66" s="50"/>
    </row>
    <row r="67" spans="1:5" s="51" customFormat="1" ht="21.75" customHeight="1" hidden="1">
      <c r="A67" s="46"/>
      <c r="B67" s="84"/>
      <c r="C67" s="85" t="s">
        <v>88</v>
      </c>
      <c r="D67" s="144"/>
      <c r="E67" s="50"/>
    </row>
    <row r="68" spans="1:5" s="51" customFormat="1" ht="21.75" customHeight="1" hidden="1">
      <c r="A68" s="46"/>
      <c r="B68" s="84"/>
      <c r="C68" s="85" t="s">
        <v>6</v>
      </c>
      <c r="D68" s="144"/>
      <c r="E68" s="50"/>
    </row>
    <row r="69" spans="1:5" s="51" customFormat="1" ht="21.75" customHeight="1" hidden="1">
      <c r="A69" s="46"/>
      <c r="B69" s="84"/>
      <c r="C69" s="85" t="s">
        <v>7</v>
      </c>
      <c r="D69" s="144"/>
      <c r="E69" s="50"/>
    </row>
    <row r="70" spans="1:5" s="51" customFormat="1" ht="21.75" customHeight="1" hidden="1">
      <c r="A70" s="46"/>
      <c r="B70" s="84"/>
      <c r="C70" s="85" t="s">
        <v>77</v>
      </c>
      <c r="D70" s="144"/>
      <c r="E70" s="50"/>
    </row>
    <row r="71" spans="1:5" s="28" customFormat="1" ht="26.25" customHeight="1">
      <c r="A71" s="22"/>
      <c r="B71" s="122" t="s">
        <v>9</v>
      </c>
      <c r="C71" s="123"/>
      <c r="D71" s="45">
        <f>SUM(D72:D88)</f>
        <v>331.56</v>
      </c>
      <c r="E71" s="27"/>
    </row>
    <row r="72" spans="1:5" s="51" customFormat="1" ht="26.25" customHeight="1" hidden="1">
      <c r="A72" s="46"/>
      <c r="B72" s="84"/>
      <c r="C72" s="85" t="s">
        <v>3</v>
      </c>
      <c r="D72" s="144">
        <v>331.56</v>
      </c>
      <c r="E72" s="50"/>
    </row>
    <row r="73" spans="1:5" s="51" customFormat="1" ht="26.25" customHeight="1" hidden="1">
      <c r="A73" s="46"/>
      <c r="B73" s="84"/>
      <c r="C73" s="85" t="s">
        <v>76</v>
      </c>
      <c r="D73" s="144"/>
      <c r="E73" s="50"/>
    </row>
    <row r="74" spans="1:5" s="51" customFormat="1" ht="26.25" customHeight="1" hidden="1">
      <c r="A74" s="46"/>
      <c r="B74" s="84"/>
      <c r="C74" s="85" t="s">
        <v>86</v>
      </c>
      <c r="D74" s="144"/>
      <c r="E74" s="50"/>
    </row>
    <row r="75" spans="1:5" s="51" customFormat="1" ht="26.25" customHeight="1" hidden="1">
      <c r="A75" s="46"/>
      <c r="B75" s="84"/>
      <c r="C75" s="85" t="s">
        <v>4</v>
      </c>
      <c r="D75" s="144"/>
      <c r="E75" s="50"/>
    </row>
    <row r="76" spans="1:5" s="51" customFormat="1" ht="26.25" customHeight="1" hidden="1">
      <c r="A76" s="46"/>
      <c r="B76" s="84"/>
      <c r="C76" s="85" t="s">
        <v>85</v>
      </c>
      <c r="D76" s="144"/>
      <c r="E76" s="50"/>
    </row>
    <row r="77" spans="1:5" s="51" customFormat="1" ht="26.25" customHeight="1" hidden="1">
      <c r="A77" s="46"/>
      <c r="B77" s="84"/>
      <c r="C77" s="85" t="s">
        <v>5</v>
      </c>
      <c r="D77" s="144"/>
      <c r="E77" s="50"/>
    </row>
    <row r="78" spans="1:5" s="51" customFormat="1" ht="26.25" customHeight="1" hidden="1">
      <c r="A78" s="46"/>
      <c r="B78" s="84"/>
      <c r="C78" s="85" t="s">
        <v>39</v>
      </c>
      <c r="D78" s="144"/>
      <c r="E78" s="50"/>
    </row>
    <row r="79" spans="1:5" s="51" customFormat="1" ht="26.25" customHeight="1" hidden="1">
      <c r="A79" s="46"/>
      <c r="B79" s="84"/>
      <c r="C79" s="85" t="s">
        <v>83</v>
      </c>
      <c r="D79" s="144"/>
      <c r="E79" s="50"/>
    </row>
    <row r="80" spans="1:5" s="51" customFormat="1" ht="26.25" customHeight="1" hidden="1">
      <c r="A80" s="46"/>
      <c r="B80" s="84"/>
      <c r="C80" s="85" t="s">
        <v>61</v>
      </c>
      <c r="D80" s="144"/>
      <c r="E80" s="50"/>
    </row>
    <row r="81" spans="1:5" s="51" customFormat="1" ht="26.25" customHeight="1" hidden="1">
      <c r="A81" s="46"/>
      <c r="B81" s="84"/>
      <c r="C81" s="85" t="s">
        <v>87</v>
      </c>
      <c r="D81" s="144"/>
      <c r="E81" s="50"/>
    </row>
    <row r="82" spans="1:5" s="51" customFormat="1" ht="26.25" customHeight="1" hidden="1">
      <c r="A82" s="46"/>
      <c r="B82" s="84"/>
      <c r="C82" s="85" t="s">
        <v>2</v>
      </c>
      <c r="D82" s="144"/>
      <c r="E82" s="50"/>
    </row>
    <row r="83" spans="1:5" s="51" customFormat="1" ht="26.25" customHeight="1" hidden="1">
      <c r="A83" s="46"/>
      <c r="B83" s="84"/>
      <c r="C83" s="85" t="s">
        <v>60</v>
      </c>
      <c r="D83" s="144"/>
      <c r="E83" s="50"/>
    </row>
    <row r="84" spans="1:5" s="51" customFormat="1" ht="26.25" customHeight="1" hidden="1">
      <c r="A84" s="46"/>
      <c r="B84" s="84"/>
      <c r="C84" s="85" t="s">
        <v>84</v>
      </c>
      <c r="D84" s="144"/>
      <c r="E84" s="50"/>
    </row>
    <row r="85" spans="1:5" s="51" customFormat="1" ht="26.25" customHeight="1" hidden="1">
      <c r="A85" s="46"/>
      <c r="B85" s="84"/>
      <c r="C85" s="85" t="s">
        <v>88</v>
      </c>
      <c r="D85" s="144"/>
      <c r="E85" s="50"/>
    </row>
    <row r="86" spans="1:5" s="51" customFormat="1" ht="26.25" customHeight="1" hidden="1">
      <c r="A86" s="46"/>
      <c r="B86" s="84"/>
      <c r="C86" s="85" t="s">
        <v>6</v>
      </c>
      <c r="D86" s="144"/>
      <c r="E86" s="50"/>
    </row>
    <row r="87" spans="1:5" s="51" customFormat="1" ht="26.25" customHeight="1" hidden="1">
      <c r="A87" s="46"/>
      <c r="B87" s="84"/>
      <c r="C87" s="85" t="s">
        <v>7</v>
      </c>
      <c r="D87" s="144"/>
      <c r="E87" s="50"/>
    </row>
    <row r="88" spans="1:5" s="51" customFormat="1" ht="26.25" customHeight="1" hidden="1">
      <c r="A88" s="46"/>
      <c r="B88" s="84"/>
      <c r="C88" s="85" t="s">
        <v>77</v>
      </c>
      <c r="D88" s="144"/>
      <c r="E88" s="50"/>
    </row>
    <row r="89" spans="1:5" s="28" customFormat="1" ht="26.25" customHeight="1">
      <c r="A89" s="30"/>
      <c r="B89" s="122" t="s">
        <v>10</v>
      </c>
      <c r="C89" s="123"/>
      <c r="D89" s="52">
        <f>SUM(D90:D106)</f>
        <v>0</v>
      </c>
      <c r="E89" s="27"/>
    </row>
    <row r="90" spans="1:5" s="51" customFormat="1" ht="26.25" customHeight="1" hidden="1">
      <c r="A90" s="46"/>
      <c r="B90" s="146"/>
      <c r="C90" s="145" t="s">
        <v>3</v>
      </c>
      <c r="D90" s="144"/>
      <c r="E90" s="50"/>
    </row>
    <row r="91" spans="1:5" s="51" customFormat="1" ht="26.25" customHeight="1" hidden="1">
      <c r="A91" s="46"/>
      <c r="B91" s="146"/>
      <c r="C91" s="145" t="s">
        <v>76</v>
      </c>
      <c r="D91" s="144"/>
      <c r="E91" s="50"/>
    </row>
    <row r="92" spans="1:5" s="51" customFormat="1" ht="26.25" customHeight="1" hidden="1">
      <c r="A92" s="46"/>
      <c r="B92" s="146"/>
      <c r="C92" s="145" t="s">
        <v>86</v>
      </c>
      <c r="D92" s="144"/>
      <c r="E92" s="50"/>
    </row>
    <row r="93" spans="1:5" s="51" customFormat="1" ht="26.25" customHeight="1" hidden="1">
      <c r="A93" s="46"/>
      <c r="B93" s="146"/>
      <c r="C93" s="145" t="s">
        <v>4</v>
      </c>
      <c r="D93" s="144"/>
      <c r="E93" s="50"/>
    </row>
    <row r="94" spans="1:5" s="51" customFormat="1" ht="26.25" customHeight="1" hidden="1">
      <c r="A94" s="46"/>
      <c r="B94" s="146"/>
      <c r="C94" s="145" t="s">
        <v>85</v>
      </c>
      <c r="D94" s="144"/>
      <c r="E94" s="50"/>
    </row>
    <row r="95" spans="1:5" s="51" customFormat="1" ht="26.25" customHeight="1" hidden="1">
      <c r="A95" s="46"/>
      <c r="B95" s="146"/>
      <c r="C95" s="145" t="s">
        <v>5</v>
      </c>
      <c r="D95" s="144"/>
      <c r="E95" s="50"/>
    </row>
    <row r="96" spans="1:5" s="51" customFormat="1" ht="26.25" customHeight="1" hidden="1">
      <c r="A96" s="46"/>
      <c r="B96" s="146"/>
      <c r="C96" s="145" t="s">
        <v>39</v>
      </c>
      <c r="D96" s="144"/>
      <c r="E96" s="50"/>
    </row>
    <row r="97" spans="1:5" s="51" customFormat="1" ht="26.25" customHeight="1" hidden="1">
      <c r="A97" s="46"/>
      <c r="B97" s="146"/>
      <c r="C97" s="145" t="s">
        <v>83</v>
      </c>
      <c r="D97" s="144"/>
      <c r="E97" s="50"/>
    </row>
    <row r="98" spans="1:5" s="51" customFormat="1" ht="26.25" customHeight="1" hidden="1">
      <c r="A98" s="46"/>
      <c r="B98" s="146"/>
      <c r="C98" s="145" t="s">
        <v>61</v>
      </c>
      <c r="D98" s="144"/>
      <c r="E98" s="50"/>
    </row>
    <row r="99" spans="1:5" s="51" customFormat="1" ht="26.25" customHeight="1" hidden="1">
      <c r="A99" s="46"/>
      <c r="B99" s="146"/>
      <c r="C99" s="145" t="s">
        <v>87</v>
      </c>
      <c r="D99" s="144"/>
      <c r="E99" s="50"/>
    </row>
    <row r="100" spans="1:5" s="51" customFormat="1" ht="26.25" customHeight="1" hidden="1">
      <c r="A100" s="46"/>
      <c r="B100" s="146"/>
      <c r="C100" s="145" t="s">
        <v>2</v>
      </c>
      <c r="D100" s="144"/>
      <c r="E100" s="50"/>
    </row>
    <row r="101" spans="1:5" s="51" customFormat="1" ht="26.25" customHeight="1" hidden="1">
      <c r="A101" s="46"/>
      <c r="B101" s="146"/>
      <c r="C101" s="145" t="s">
        <v>60</v>
      </c>
      <c r="D101" s="144"/>
      <c r="E101" s="50"/>
    </row>
    <row r="102" spans="1:5" s="51" customFormat="1" ht="26.25" customHeight="1" hidden="1">
      <c r="A102" s="46"/>
      <c r="B102" s="146"/>
      <c r="C102" s="145" t="s">
        <v>84</v>
      </c>
      <c r="D102" s="144"/>
      <c r="E102" s="50"/>
    </row>
    <row r="103" spans="1:5" s="51" customFormat="1" ht="26.25" customHeight="1" hidden="1">
      <c r="A103" s="46"/>
      <c r="B103" s="146"/>
      <c r="C103" s="145" t="s">
        <v>88</v>
      </c>
      <c r="D103" s="144"/>
      <c r="E103" s="50"/>
    </row>
    <row r="104" spans="1:5" s="51" customFormat="1" ht="26.25" customHeight="1" hidden="1">
      <c r="A104" s="46"/>
      <c r="B104" s="146"/>
      <c r="C104" s="145" t="s">
        <v>6</v>
      </c>
      <c r="D104" s="144"/>
      <c r="E104" s="50"/>
    </row>
    <row r="105" spans="1:5" s="51" customFormat="1" ht="26.25" customHeight="1" hidden="1">
      <c r="A105" s="46"/>
      <c r="B105" s="146"/>
      <c r="C105" s="145" t="s">
        <v>7</v>
      </c>
      <c r="D105" s="144"/>
      <c r="E105" s="50"/>
    </row>
    <row r="106" spans="1:5" s="51" customFormat="1" ht="26.25" customHeight="1" hidden="1">
      <c r="A106" s="46"/>
      <c r="B106" s="146"/>
      <c r="C106" s="145" t="s">
        <v>77</v>
      </c>
      <c r="D106" s="144"/>
      <c r="E106" s="50"/>
    </row>
    <row r="107" spans="1:8" s="28" customFormat="1" ht="26.25" customHeight="1">
      <c r="A107" s="22"/>
      <c r="B107" s="122" t="s">
        <v>0</v>
      </c>
      <c r="C107" s="123"/>
      <c r="D107" s="52">
        <f>SUM(D108:D124)</f>
        <v>24.97</v>
      </c>
      <c r="E107" s="27"/>
      <c r="G107" s="32"/>
      <c r="H107" s="32"/>
    </row>
    <row r="108" spans="1:5" s="51" customFormat="1" ht="26.25" customHeight="1" hidden="1">
      <c r="A108" s="46"/>
      <c r="B108" s="146"/>
      <c r="C108" s="145" t="s">
        <v>3</v>
      </c>
      <c r="D108" s="144">
        <v>24.97</v>
      </c>
      <c r="E108" s="50"/>
    </row>
    <row r="109" spans="1:5" s="51" customFormat="1" ht="26.25" customHeight="1" hidden="1">
      <c r="A109" s="46"/>
      <c r="B109" s="146"/>
      <c r="C109" s="145" t="s">
        <v>76</v>
      </c>
      <c r="D109" s="144"/>
      <c r="E109" s="50"/>
    </row>
    <row r="110" spans="1:5" s="51" customFormat="1" ht="26.25" customHeight="1" hidden="1">
      <c r="A110" s="46"/>
      <c r="B110" s="146"/>
      <c r="C110" s="145" t="s">
        <v>86</v>
      </c>
      <c r="D110" s="144"/>
      <c r="E110" s="50"/>
    </row>
    <row r="111" spans="1:5" s="51" customFormat="1" ht="26.25" customHeight="1" hidden="1">
      <c r="A111" s="46"/>
      <c r="B111" s="146"/>
      <c r="C111" s="145" t="s">
        <v>4</v>
      </c>
      <c r="D111" s="144"/>
      <c r="E111" s="50"/>
    </row>
    <row r="112" spans="1:5" s="51" customFormat="1" ht="26.25" customHeight="1" hidden="1">
      <c r="A112" s="46"/>
      <c r="B112" s="146"/>
      <c r="C112" s="145" t="s">
        <v>85</v>
      </c>
      <c r="D112" s="144"/>
      <c r="E112" s="50"/>
    </row>
    <row r="113" spans="1:5" s="51" customFormat="1" ht="26.25" customHeight="1" hidden="1">
      <c r="A113" s="46"/>
      <c r="B113" s="146"/>
      <c r="C113" s="145" t="s">
        <v>5</v>
      </c>
      <c r="D113" s="144"/>
      <c r="E113" s="50"/>
    </row>
    <row r="114" spans="1:5" s="51" customFormat="1" ht="26.25" customHeight="1" hidden="1">
      <c r="A114" s="46"/>
      <c r="B114" s="146"/>
      <c r="C114" s="145" t="s">
        <v>39</v>
      </c>
      <c r="D114" s="144"/>
      <c r="E114" s="50"/>
    </row>
    <row r="115" spans="1:5" s="51" customFormat="1" ht="26.25" customHeight="1" hidden="1">
      <c r="A115" s="46"/>
      <c r="B115" s="146"/>
      <c r="C115" s="145" t="s">
        <v>83</v>
      </c>
      <c r="D115" s="144"/>
      <c r="E115" s="50"/>
    </row>
    <row r="116" spans="1:5" s="51" customFormat="1" ht="26.25" customHeight="1" hidden="1">
      <c r="A116" s="46"/>
      <c r="B116" s="146"/>
      <c r="C116" s="145" t="s">
        <v>61</v>
      </c>
      <c r="D116" s="144"/>
      <c r="E116" s="50"/>
    </row>
    <row r="117" spans="1:5" s="51" customFormat="1" ht="26.25" customHeight="1" hidden="1">
      <c r="A117" s="46"/>
      <c r="B117" s="146"/>
      <c r="C117" s="145" t="s">
        <v>87</v>
      </c>
      <c r="D117" s="144"/>
      <c r="E117" s="50"/>
    </row>
    <row r="118" spans="1:5" s="51" customFormat="1" ht="26.25" customHeight="1" hidden="1">
      <c r="A118" s="46"/>
      <c r="B118" s="146"/>
      <c r="C118" s="145" t="s">
        <v>2</v>
      </c>
      <c r="D118" s="144"/>
      <c r="E118" s="50"/>
    </row>
    <row r="119" spans="1:5" s="51" customFormat="1" ht="26.25" customHeight="1" hidden="1">
      <c r="A119" s="46"/>
      <c r="B119" s="146"/>
      <c r="C119" s="145" t="s">
        <v>60</v>
      </c>
      <c r="D119" s="144"/>
      <c r="E119" s="50"/>
    </row>
    <row r="120" spans="1:5" s="51" customFormat="1" ht="26.25" customHeight="1" hidden="1">
      <c r="A120" s="46"/>
      <c r="B120" s="146"/>
      <c r="C120" s="145" t="s">
        <v>84</v>
      </c>
      <c r="D120" s="144"/>
      <c r="E120" s="50"/>
    </row>
    <row r="121" spans="1:5" s="51" customFormat="1" ht="26.25" customHeight="1" hidden="1">
      <c r="A121" s="46"/>
      <c r="B121" s="146"/>
      <c r="C121" s="145" t="s">
        <v>88</v>
      </c>
      <c r="D121" s="144"/>
      <c r="E121" s="50"/>
    </row>
    <row r="122" spans="1:5" s="51" customFormat="1" ht="26.25" customHeight="1" hidden="1">
      <c r="A122" s="46"/>
      <c r="B122" s="146"/>
      <c r="C122" s="145" t="s">
        <v>6</v>
      </c>
      <c r="D122" s="144"/>
      <c r="E122" s="50"/>
    </row>
    <row r="123" spans="1:5" s="51" customFormat="1" ht="26.25" customHeight="1" hidden="1">
      <c r="A123" s="46"/>
      <c r="B123" s="146"/>
      <c r="C123" s="145" t="s">
        <v>7</v>
      </c>
      <c r="D123" s="144"/>
      <c r="E123" s="50"/>
    </row>
    <row r="124" spans="1:5" s="51" customFormat="1" ht="26.25" customHeight="1" hidden="1">
      <c r="A124" s="46"/>
      <c r="B124" s="47"/>
      <c r="C124" s="48" t="s">
        <v>77</v>
      </c>
      <c r="D124" s="49"/>
      <c r="E124" s="50"/>
    </row>
    <row r="125" spans="1:5" s="28" customFormat="1" ht="26.25" customHeight="1" hidden="1">
      <c r="A125" s="24" t="s">
        <v>72</v>
      </c>
      <c r="B125" s="81"/>
      <c r="C125" s="80"/>
      <c r="D125" s="42"/>
      <c r="E125" s="27"/>
    </row>
    <row r="126" spans="1:5" s="34" customFormat="1" ht="36" customHeight="1" hidden="1">
      <c r="A126" s="22"/>
      <c r="B126" s="81"/>
      <c r="C126" s="80"/>
      <c r="D126" s="42"/>
      <c r="E126" s="33"/>
    </row>
    <row r="127" spans="1:5" s="34" customFormat="1" ht="26.25" customHeight="1" hidden="1">
      <c r="A127" s="22"/>
      <c r="B127" s="81"/>
      <c r="C127" s="81"/>
      <c r="D127" s="42"/>
      <c r="E127" s="33"/>
    </row>
    <row r="128" spans="1:5" s="34" customFormat="1" ht="26.25" customHeight="1">
      <c r="A128" s="61" t="s">
        <v>21</v>
      </c>
      <c r="B128" s="98" t="s">
        <v>73</v>
      </c>
      <c r="C128" s="99"/>
      <c r="D128" s="62">
        <f>SUM(D129:D159)</f>
        <v>883119.95</v>
      </c>
      <c r="E128" s="33"/>
    </row>
    <row r="129" spans="1:5" s="78" customFormat="1" ht="20.25" customHeight="1">
      <c r="A129" s="148" t="s">
        <v>38</v>
      </c>
      <c r="B129" s="121" t="s">
        <v>232</v>
      </c>
      <c r="C129" s="121"/>
      <c r="D129" s="79">
        <v>48.49</v>
      </c>
      <c r="E129" s="77"/>
    </row>
    <row r="130" spans="1:5" s="34" customFormat="1" ht="20.25" customHeight="1" hidden="1">
      <c r="A130" s="164"/>
      <c r="B130" s="119"/>
      <c r="C130" s="120"/>
      <c r="D130" s="31"/>
      <c r="E130" s="35"/>
    </row>
    <row r="131" spans="1:5" s="34" customFormat="1" ht="19.5" customHeight="1">
      <c r="A131" s="125"/>
      <c r="B131" s="121" t="s">
        <v>233</v>
      </c>
      <c r="C131" s="121"/>
      <c r="D131" s="31">
        <v>11.3</v>
      </c>
      <c r="E131" s="35"/>
    </row>
    <row r="132" spans="1:5" s="34" customFormat="1" ht="20.25" customHeight="1" hidden="1">
      <c r="A132" s="125"/>
      <c r="B132" s="121"/>
      <c r="C132" s="121"/>
      <c r="D132" s="31"/>
      <c r="E132" s="35"/>
    </row>
    <row r="133" spans="1:5" s="34" customFormat="1" ht="20.25" customHeight="1">
      <c r="A133" s="125"/>
      <c r="B133" s="121" t="s">
        <v>234</v>
      </c>
      <c r="C133" s="121"/>
      <c r="D133" s="31">
        <v>100.69</v>
      </c>
      <c r="E133" s="35"/>
    </row>
    <row r="134" spans="1:5" s="34" customFormat="1" ht="20.25" customHeight="1">
      <c r="A134" s="125"/>
      <c r="B134" s="119" t="s">
        <v>232</v>
      </c>
      <c r="C134" s="127"/>
      <c r="D134" s="31">
        <v>2140</v>
      </c>
      <c r="E134" s="35"/>
    </row>
    <row r="135" spans="1:5" s="34" customFormat="1" ht="21" customHeight="1">
      <c r="A135" s="125"/>
      <c r="B135" s="121" t="s">
        <v>170</v>
      </c>
      <c r="C135" s="121"/>
      <c r="D135" s="31">
        <v>1500</v>
      </c>
      <c r="E135" s="35"/>
    </row>
    <row r="136" spans="1:5" s="34" customFormat="1" ht="21.75" customHeight="1">
      <c r="A136" s="126"/>
      <c r="B136" s="130" t="s">
        <v>235</v>
      </c>
      <c r="C136" s="131"/>
      <c r="D136" s="76">
        <v>17500</v>
      </c>
      <c r="E136" s="35"/>
    </row>
    <row r="137" spans="1:5" s="34" customFormat="1" ht="26.25" customHeight="1">
      <c r="A137" s="55" t="s">
        <v>138</v>
      </c>
      <c r="B137" s="130" t="s">
        <v>236</v>
      </c>
      <c r="C137" s="182"/>
      <c r="D137" s="76">
        <v>869.42</v>
      </c>
      <c r="E137" s="35"/>
    </row>
    <row r="138" spans="1:5" s="34" customFormat="1" ht="35.25" customHeight="1">
      <c r="A138" s="22" t="s">
        <v>237</v>
      </c>
      <c r="B138" s="184" t="s">
        <v>238</v>
      </c>
      <c r="C138" s="185"/>
      <c r="D138" s="42">
        <v>1613</v>
      </c>
      <c r="E138" s="35"/>
    </row>
    <row r="139" spans="1:5" s="34" customFormat="1" ht="18.75">
      <c r="A139" s="22" t="s">
        <v>239</v>
      </c>
      <c r="B139" s="186" t="s">
        <v>236</v>
      </c>
      <c r="C139" s="187"/>
      <c r="D139" s="42">
        <v>241.2</v>
      </c>
      <c r="E139" s="35"/>
    </row>
    <row r="140" spans="1:5" s="34" customFormat="1" ht="37.5">
      <c r="A140" s="55" t="s">
        <v>77</v>
      </c>
      <c r="B140" s="130" t="s">
        <v>240</v>
      </c>
      <c r="C140" s="182"/>
      <c r="D140" s="76">
        <v>5890</v>
      </c>
      <c r="E140" s="35"/>
    </row>
    <row r="141" spans="1:5" s="34" customFormat="1" ht="18.75">
      <c r="A141" s="55"/>
      <c r="B141" s="130" t="s">
        <v>241</v>
      </c>
      <c r="C141" s="182"/>
      <c r="D141" s="76">
        <v>1422</v>
      </c>
      <c r="E141" s="35"/>
    </row>
    <row r="142" spans="1:5" s="34" customFormat="1" ht="18.75">
      <c r="A142" s="55"/>
      <c r="B142" s="130" t="s">
        <v>236</v>
      </c>
      <c r="C142" s="182"/>
      <c r="D142" s="76">
        <v>621.42</v>
      </c>
      <c r="E142" s="35"/>
    </row>
    <row r="143" spans="1:5" s="34" customFormat="1" ht="21.75" customHeight="1">
      <c r="A143" s="55"/>
      <c r="B143" s="130" t="s">
        <v>242</v>
      </c>
      <c r="C143" s="182"/>
      <c r="D143" s="76">
        <v>141.62</v>
      </c>
      <c r="E143" s="35"/>
    </row>
    <row r="144" spans="1:5" s="34" customFormat="1" ht="21.75" customHeight="1">
      <c r="A144" s="55" t="s">
        <v>138</v>
      </c>
      <c r="B144" s="130" t="s">
        <v>243</v>
      </c>
      <c r="C144" s="131"/>
      <c r="D144" s="76">
        <v>47091.61</v>
      </c>
      <c r="E144" s="35"/>
    </row>
    <row r="145" spans="1:5" s="34" customFormat="1" ht="37.5" customHeight="1">
      <c r="A145" s="55"/>
      <c r="B145" s="130" t="s">
        <v>244</v>
      </c>
      <c r="C145" s="131"/>
      <c r="D145" s="76">
        <v>55904.64</v>
      </c>
      <c r="E145" s="35"/>
    </row>
    <row r="146" spans="1:5" s="34" customFormat="1" ht="21.75" customHeight="1">
      <c r="A146" s="55"/>
      <c r="B146" s="130" t="s">
        <v>176</v>
      </c>
      <c r="C146" s="131"/>
      <c r="D146" s="76">
        <v>46546.88</v>
      </c>
      <c r="E146" s="35"/>
    </row>
    <row r="147" spans="1:5" s="34" customFormat="1" ht="21.75" customHeight="1">
      <c r="A147" s="55"/>
      <c r="B147" s="130" t="s">
        <v>245</v>
      </c>
      <c r="C147" s="131"/>
      <c r="D147" s="76">
        <v>11657</v>
      </c>
      <c r="E147" s="35"/>
    </row>
    <row r="148" spans="1:5" s="34" customFormat="1" ht="39.75" customHeight="1">
      <c r="A148" s="55"/>
      <c r="B148" s="141" t="s">
        <v>246</v>
      </c>
      <c r="C148" s="141"/>
      <c r="D148" s="188">
        <v>193289</v>
      </c>
      <c r="E148" s="35"/>
    </row>
    <row r="149" spans="1:5" s="34" customFormat="1" ht="36" customHeight="1">
      <c r="A149" s="55"/>
      <c r="B149" s="141" t="s">
        <v>247</v>
      </c>
      <c r="C149" s="141"/>
      <c r="D149" s="188">
        <v>3924.86</v>
      </c>
      <c r="E149" s="35"/>
    </row>
    <row r="150" spans="1:5" s="34" customFormat="1" ht="37.5" customHeight="1">
      <c r="A150" s="55"/>
      <c r="B150" s="141" t="s">
        <v>248</v>
      </c>
      <c r="C150" s="141"/>
      <c r="D150" s="188">
        <v>195095</v>
      </c>
      <c r="E150" s="35"/>
    </row>
    <row r="151" spans="1:5" s="34" customFormat="1" ht="37.5" customHeight="1">
      <c r="A151" s="55"/>
      <c r="B151" s="141" t="s">
        <v>249</v>
      </c>
      <c r="C151" s="141"/>
      <c r="D151" s="188">
        <v>3964.24</v>
      </c>
      <c r="E151" s="35"/>
    </row>
    <row r="152" spans="1:5" s="34" customFormat="1" ht="36" customHeight="1">
      <c r="A152" s="55"/>
      <c r="B152" s="141" t="s">
        <v>250</v>
      </c>
      <c r="C152" s="141"/>
      <c r="D152" s="188">
        <v>195179</v>
      </c>
      <c r="E152" s="35"/>
    </row>
    <row r="153" spans="1:5" s="34" customFormat="1" ht="40.5" customHeight="1">
      <c r="A153" s="55"/>
      <c r="B153" s="141" t="s">
        <v>251</v>
      </c>
      <c r="C153" s="141"/>
      <c r="D153" s="188">
        <v>3963.16</v>
      </c>
      <c r="E153" s="35"/>
    </row>
    <row r="154" spans="1:5" s="34" customFormat="1" ht="38.25" customHeight="1">
      <c r="A154" s="55"/>
      <c r="B154" s="141" t="s">
        <v>252</v>
      </c>
      <c r="C154" s="141"/>
      <c r="D154" s="188">
        <v>34899</v>
      </c>
      <c r="E154" s="35"/>
    </row>
    <row r="155" spans="1:5" s="34" customFormat="1" ht="38.25" customHeight="1">
      <c r="A155" s="55"/>
      <c r="B155" s="141" t="s">
        <v>253</v>
      </c>
      <c r="C155" s="141"/>
      <c r="D155" s="188">
        <v>708.11</v>
      </c>
      <c r="E155" s="35"/>
    </row>
    <row r="156" spans="1:5" s="34" customFormat="1" ht="40.5" customHeight="1">
      <c r="A156" s="55"/>
      <c r="B156" s="141" t="s">
        <v>254</v>
      </c>
      <c r="C156" s="141"/>
      <c r="D156" s="188">
        <v>33825</v>
      </c>
      <c r="E156" s="35"/>
    </row>
    <row r="157" spans="1:5" s="34" customFormat="1" ht="42" customHeight="1">
      <c r="A157" s="55"/>
      <c r="B157" s="141" t="s">
        <v>255</v>
      </c>
      <c r="C157" s="141"/>
      <c r="D157" s="188">
        <v>686.2</v>
      </c>
      <c r="E157" s="35"/>
    </row>
    <row r="158" spans="1:5" s="34" customFormat="1" ht="38.25" customHeight="1">
      <c r="A158" s="55"/>
      <c r="B158" s="141" t="s">
        <v>256</v>
      </c>
      <c r="C158" s="141"/>
      <c r="D158" s="188">
        <v>23803</v>
      </c>
      <c r="E158" s="35"/>
    </row>
    <row r="159" spans="1:5" s="34" customFormat="1" ht="37.5" customHeight="1">
      <c r="A159" s="55"/>
      <c r="B159" s="141" t="s">
        <v>257</v>
      </c>
      <c r="C159" s="141"/>
      <c r="D159" s="188">
        <v>484.11</v>
      </c>
      <c r="E159" s="35"/>
    </row>
    <row r="160" spans="1:6" s="34" customFormat="1" ht="21" customHeight="1">
      <c r="A160" s="63"/>
      <c r="B160" s="98" t="s">
        <v>18</v>
      </c>
      <c r="C160" s="99"/>
      <c r="D160" s="64">
        <f>D10+D128</f>
        <v>1301886.3399999999</v>
      </c>
      <c r="E160" s="35"/>
      <c r="F160" s="36"/>
    </row>
    <row r="161" spans="1:5" s="34" customFormat="1" ht="21" customHeight="1">
      <c r="A161" s="65"/>
      <c r="B161" s="128" t="s">
        <v>74</v>
      </c>
      <c r="C161" s="129"/>
      <c r="D161" s="66">
        <f>SUM(D162:D168)</f>
        <v>0</v>
      </c>
      <c r="E161" s="35"/>
    </row>
    <row r="162" spans="1:5" ht="20.25" customHeight="1">
      <c r="A162" s="157"/>
      <c r="B162" s="121"/>
      <c r="C162" s="121"/>
      <c r="D162" s="31"/>
      <c r="E162" s="160"/>
    </row>
    <row r="163" spans="1:5" ht="55.5" customHeight="1" hidden="1">
      <c r="A163" s="157"/>
      <c r="B163" s="121"/>
      <c r="C163" s="121"/>
      <c r="D163" s="76"/>
      <c r="E163" s="160"/>
    </row>
    <row r="164" spans="1:5" s="34" customFormat="1" ht="18.75" hidden="1">
      <c r="A164" s="22"/>
      <c r="B164" s="130"/>
      <c r="C164" s="131"/>
      <c r="D164" s="53"/>
      <c r="E164" s="35"/>
    </row>
    <row r="165" spans="1:5" s="34" customFormat="1" ht="39.75" customHeight="1" hidden="1">
      <c r="A165" s="22"/>
      <c r="B165" s="130"/>
      <c r="C165" s="131"/>
      <c r="D165" s="44"/>
      <c r="E165" s="35"/>
    </row>
    <row r="166" spans="1:5" s="34" customFormat="1" ht="66.75" customHeight="1" hidden="1">
      <c r="A166" s="22"/>
      <c r="B166" s="130"/>
      <c r="C166" s="131"/>
      <c r="D166" s="159"/>
      <c r="E166" s="35"/>
    </row>
    <row r="167" spans="1:5" s="34" customFormat="1" ht="37.5" customHeight="1" hidden="1">
      <c r="A167" s="22"/>
      <c r="B167" s="141"/>
      <c r="C167" s="141"/>
      <c r="D167" s="44"/>
      <c r="E167" s="38"/>
    </row>
    <row r="168" spans="1:5" s="34" customFormat="1" ht="11.25" customHeight="1" hidden="1">
      <c r="A168" s="22"/>
      <c r="B168" s="102"/>
      <c r="C168" s="103"/>
      <c r="D168" s="53"/>
      <c r="E168" s="38"/>
    </row>
    <row r="169" spans="1:5" s="34" customFormat="1" ht="21" customHeight="1">
      <c r="A169" s="65"/>
      <c r="B169" s="128" t="s">
        <v>75</v>
      </c>
      <c r="C169" s="129"/>
      <c r="D169" s="67">
        <f>D160+D161</f>
        <v>1301886.3399999999</v>
      </c>
      <c r="E169" s="21"/>
    </row>
    <row r="170" spans="1:4" ht="21" customHeight="1">
      <c r="A170" s="73"/>
      <c r="B170" s="140" t="s">
        <v>79</v>
      </c>
      <c r="C170" s="140"/>
      <c r="D170" s="74">
        <f>SUM(D171:D172)</f>
        <v>352224.8</v>
      </c>
    </row>
    <row r="171" spans="1:5" s="34" customFormat="1" ht="57.75" customHeight="1">
      <c r="A171" s="183" t="s">
        <v>78</v>
      </c>
      <c r="B171" s="141" t="s">
        <v>258</v>
      </c>
      <c r="C171" s="141"/>
      <c r="D171" s="31">
        <v>341710</v>
      </c>
      <c r="E171" s="35"/>
    </row>
    <row r="172" spans="1:5" s="71" customFormat="1" ht="58.5" customHeight="1">
      <c r="A172" s="167" t="s">
        <v>259</v>
      </c>
      <c r="B172" s="141" t="s">
        <v>260</v>
      </c>
      <c r="C172" s="141"/>
      <c r="D172" s="44">
        <v>10514.8</v>
      </c>
      <c r="E172" s="72"/>
    </row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</sheetData>
  <sheetProtection/>
  <mergeCells count="64"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28:C128"/>
    <mergeCell ref="A129:A13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32:C32"/>
    <mergeCell ref="B33:C33"/>
    <mergeCell ref="B51:C51"/>
    <mergeCell ref="B71:C71"/>
    <mergeCell ref="B89:C89"/>
    <mergeCell ref="B107:C107"/>
    <mergeCell ref="A9:D9"/>
    <mergeCell ref="B10:C10"/>
    <mergeCell ref="B11:C11"/>
    <mergeCell ref="B29:C29"/>
    <mergeCell ref="B30:C30"/>
    <mergeCell ref="B31:C31"/>
    <mergeCell ref="A1:E1"/>
    <mergeCell ref="A2:D2"/>
    <mergeCell ref="A4:C4"/>
    <mergeCell ref="A5:C5"/>
    <mergeCell ref="A6:C6"/>
    <mergeCell ref="A7:C7"/>
  </mergeCells>
  <printOptions horizontalCentered="1"/>
  <pageMargins left="0.57" right="0.1968503937007874" top="0.4330708661417323" bottom="0.41" header="0.31496062992125984" footer="0.2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2019-09-03T08:29:54Z</cp:lastPrinted>
  <dcterms:created xsi:type="dcterms:W3CDTF">2015-05-15T06:08:32Z</dcterms:created>
  <dcterms:modified xsi:type="dcterms:W3CDTF">2019-12-24T10:29:15Z</dcterms:modified>
  <cp:category/>
  <cp:version/>
  <cp:contentType/>
  <cp:contentStatus/>
</cp:coreProperties>
</file>